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K73"/>
  <c r="L72"/>
  <c r="K72"/>
  <c r="J72"/>
  <c r="K71"/>
  <c r="L70"/>
  <c r="K70"/>
  <c r="J70"/>
  <c r="K69"/>
  <c r="K68"/>
  <c r="L67"/>
  <c r="K67"/>
  <c r="J67"/>
  <c r="K66"/>
  <c r="L65"/>
  <c r="K65"/>
  <c r="J65"/>
  <c r="K64"/>
  <c r="L63"/>
  <c r="K63"/>
  <c r="J63"/>
  <c r="K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63"/>
  <c r="K363"/>
  <c r="J363"/>
  <c r="K362"/>
  <c r="K361"/>
  <c r="K360"/>
  <c r="K359"/>
  <c r="K358"/>
  <c r="K357"/>
  <c r="L356"/>
  <c r="K356"/>
  <c r="J356"/>
  <c r="K355"/>
  <c r="K354"/>
  <c r="K353"/>
  <c r="K352"/>
  <c r="K351"/>
  <c r="K350"/>
  <c r="L349"/>
  <c r="K349"/>
  <c r="J349"/>
  <c r="K348"/>
  <c r="K347"/>
  <c r="K346"/>
  <c r="K345"/>
  <c r="K344"/>
  <c r="K343"/>
  <c r="K342"/>
  <c r="L341"/>
  <c r="K341"/>
  <c r="J341"/>
  <c r="K340"/>
  <c r="K339"/>
  <c r="K338"/>
  <c r="K337"/>
  <c r="K336"/>
  <c r="K335"/>
  <c r="L334"/>
  <c r="K334"/>
  <c r="J334"/>
  <c r="K333"/>
  <c r="K332"/>
  <c r="K331"/>
  <c r="K330"/>
  <c r="K329"/>
  <c r="K328"/>
  <c r="L327"/>
  <c r="K327"/>
  <c r="J327"/>
  <c r="K326"/>
  <c r="K325"/>
  <c r="K324"/>
  <c r="K323"/>
  <c r="L322"/>
  <c r="K322"/>
  <c r="J322"/>
  <c r="K321"/>
  <c r="K320"/>
  <c r="K319"/>
  <c r="L318"/>
  <c r="K318"/>
  <c r="J318"/>
  <c r="K317"/>
  <c r="K316"/>
  <c r="K315"/>
  <c r="K314"/>
  <c r="K313"/>
  <c r="L312"/>
  <c r="K312"/>
  <c r="J312"/>
  <c r="K311"/>
  <c r="K310"/>
  <c r="K309"/>
  <c r="K308"/>
  <c r="K307"/>
  <c r="L306"/>
  <c r="K306"/>
  <c r="J306"/>
  <c r="K305"/>
  <c r="K304"/>
  <c r="K303"/>
  <c r="K302"/>
  <c r="L301"/>
  <c r="K301"/>
  <c r="J301"/>
  <c r="K300"/>
  <c r="K299"/>
  <c r="K298"/>
  <c r="K297"/>
  <c r="L296"/>
  <c r="K296"/>
  <c r="J296"/>
  <c r="K295"/>
  <c r="K294"/>
  <c r="K293"/>
  <c r="L292"/>
  <c r="K292"/>
  <c r="J292"/>
  <c r="K291"/>
  <c r="K290"/>
  <c r="L289"/>
  <c r="K289"/>
  <c r="J289"/>
  <c r="K288"/>
  <c r="K287"/>
  <c r="K286"/>
  <c r="K285"/>
  <c r="K284"/>
  <c r="K283"/>
  <c r="L282"/>
  <c r="K282"/>
  <c r="J282"/>
  <c r="K281"/>
  <c r="K280"/>
  <c r="K279"/>
  <c r="K278"/>
  <c r="L277"/>
  <c r="K277"/>
  <c r="J277"/>
  <c r="K276"/>
  <c r="K275"/>
  <c r="L274"/>
  <c r="K274"/>
  <c r="J274"/>
  <c r="K273"/>
  <c r="K272"/>
  <c r="L271"/>
  <c r="K271"/>
  <c r="J271"/>
  <c r="K270"/>
  <c r="K269"/>
  <c r="K268"/>
  <c r="K267"/>
  <c r="K266"/>
  <c r="K265"/>
  <c r="K264"/>
  <c r="L263"/>
  <c r="K263"/>
  <c r="J263"/>
  <c r="K262"/>
  <c r="L261"/>
  <c r="K261"/>
  <c r="J261"/>
  <c r="K260"/>
  <c r="K259"/>
  <c r="K258"/>
  <c r="K257"/>
  <c r="K256"/>
  <c r="L255"/>
  <c r="K255"/>
  <c r="J255"/>
  <c r="K254"/>
  <c r="K253"/>
  <c r="K252"/>
  <c r="K251"/>
  <c r="L250"/>
  <c r="K250"/>
  <c r="J250"/>
  <c r="K249"/>
  <c r="K248"/>
  <c r="L247"/>
  <c r="K247"/>
  <c r="J247"/>
  <c r="K246"/>
  <c r="K245"/>
  <c r="K244"/>
  <c r="K243"/>
  <c r="K242"/>
  <c r="L241"/>
  <c r="K241"/>
  <c r="J241"/>
  <c r="K240"/>
  <c r="L239"/>
  <c r="K239"/>
  <c r="J239"/>
  <c r="K238"/>
  <c r="K237"/>
  <c r="K236"/>
  <c r="K235"/>
  <c r="K234"/>
  <c r="K233"/>
  <c r="K232"/>
  <c r="K231"/>
  <c r="L230"/>
  <c r="K230"/>
  <c r="J230"/>
  <c r="K229"/>
  <c r="K228"/>
  <c r="K227"/>
  <c r="K226"/>
  <c r="L225"/>
  <c r="K225"/>
  <c r="J225"/>
  <c r="L224"/>
  <c r="K224"/>
  <c r="J224"/>
  <c r="K223"/>
  <c r="K222"/>
  <c r="K221"/>
  <c r="K220"/>
  <c r="K219"/>
  <c r="K218"/>
  <c r="L217"/>
  <c r="K217"/>
  <c r="J217"/>
  <c r="K216"/>
  <c r="K215"/>
  <c r="K214"/>
  <c r="K213"/>
  <c r="K212"/>
  <c r="L211"/>
  <c r="K211"/>
  <c r="J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K183"/>
  <c r="K182"/>
  <c r="K181"/>
  <c r="L180"/>
  <c r="K180"/>
  <c r="J180"/>
  <c r="K179"/>
  <c r="K178"/>
  <c r="K177"/>
  <c r="K176"/>
  <c r="K175"/>
  <c r="K174"/>
  <c r="K173"/>
  <c r="L172"/>
  <c r="K172"/>
  <c r="J172"/>
  <c r="K171"/>
  <c r="K170"/>
  <c r="K169"/>
  <c r="K168"/>
  <c r="L167"/>
  <c r="K167"/>
  <c r="J167"/>
  <c r="K166"/>
  <c r="K165"/>
  <c r="K164"/>
  <c r="K163"/>
  <c r="K162"/>
  <c r="L161"/>
  <c r="K161"/>
  <c r="J161"/>
  <c r="K160"/>
  <c r="L159"/>
  <c r="K159"/>
  <c r="J159"/>
  <c r="L158"/>
  <c r="K158"/>
  <c r="J158"/>
  <c r="K157"/>
  <c r="K156"/>
  <c r="K155"/>
  <c r="K154"/>
  <c r="L153"/>
  <c r="K153"/>
  <c r="J153"/>
  <c r="K152"/>
  <c r="K151"/>
  <c r="K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L136"/>
  <c r="K136"/>
  <c r="J136"/>
  <c r="K135"/>
  <c r="K134"/>
  <c r="L133"/>
  <c r="K133"/>
  <c r="J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K116"/>
  <c r="K115"/>
  <c r="K114"/>
  <c r="L113"/>
  <c r="K113"/>
  <c r="J113"/>
  <c r="K112"/>
  <c r="K111"/>
  <c r="K110"/>
  <c r="K109"/>
  <c r="K108"/>
  <c r="L107"/>
  <c r="K107"/>
  <c r="J107"/>
  <c r="K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384"/>
  <c r="K384"/>
  <c r="J384"/>
  <c r="L383"/>
  <c r="K383"/>
  <c r="J383"/>
  <c r="K382"/>
  <c r="K381"/>
  <c r="K380"/>
  <c r="K379"/>
  <c r="K378"/>
  <c r="L397"/>
  <c r="K397"/>
  <c r="K396"/>
  <c r="K395"/>
  <c r="K394"/>
  <c r="L401"/>
  <c r="K401"/>
  <c r="K400"/>
  <c r="K399"/>
  <c r="K398"/>
  <c r="J392"/>
  <c r="J393"/>
  <c r="J391"/>
  <c r="J389"/>
  <c r="H366"/>
  <c r="I366"/>
  <c r="H374"/>
  <c r="I374"/>
  <c r="K388"/>
  <c r="K389"/>
  <c r="L389"/>
  <c r="J374"/>
</calcChain>
</file>

<file path=xl/sharedStrings.xml><?xml version="1.0" encoding="utf-8"?>
<sst xmlns="http://schemas.openxmlformats.org/spreadsheetml/2006/main" count="2337" uniqueCount="745">
  <si>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</si>
  <si>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</si>
  <si>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</si>
  <si>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</si>
  <si>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</si>
  <si>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</si>
  <si>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</si>
  <si>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</si>
  <si>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</si>
  <si>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</si>
  <si>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</si>
  <si>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</si>
  <si>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</si>
  <si>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</si>
  <si>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</si>
  <si>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</si>
  <si>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</si>
  <si>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</si>
  <si>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</si>
  <si>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</si>
  <si>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</si>
  <si>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</si>
  <si>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</si>
  <si>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</si>
  <si>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</si>
  <si>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</si>
  <si>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</si>
  <si>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</si>
  <si>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</si>
  <si>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</si>
  <si>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</si>
  <si>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</si>
  <si>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</si>
  <si>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</si>
  <si>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</si>
  <si>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</si>
  <si>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</si>
  <si>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</si>
  <si>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</si>
  <si>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</si>
  <si>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</si>
  <si>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</si>
  <si>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</si>
  <si>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</si>
  <si>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</si>
  <si>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</si>
  <si>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</si>
  <si>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</si>
  <si>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</si>
  <si>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</si>
  <si>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</si>
  <si>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</si>
  <si>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</si>
  <si>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</si>
  <si>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</si>
  <si>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</si>
  <si>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</si>
  <si>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</si>
  <si>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</si>
  <si>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</si>
  <si>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</si>
  <si>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</si>
  <si>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июля 2019 г.</t>
  </si>
  <si>
    <t>02290404</t>
  </si>
  <si>
    <t>Маловишерское городское поселение</t>
  </si>
  <si>
    <t>792</t>
  </si>
  <si>
    <t>5307001130</t>
  </si>
  <si>
    <t>КВАРТАЛ</t>
  </si>
  <si>
    <t>01.07.2019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</si>
  <si>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</si>
  <si>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</si>
  <si>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</si>
  <si>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</si>
  <si>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</si>
  <si>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</si>
  <si>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</si>
  <si>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</si>
  <si>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</si>
  <si>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</si>
  <si>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</si>
  <si>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</si>
  <si>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</si>
  <si>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</si>
  <si>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</si>
  <si>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</si>
  <si>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</si>
  <si>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</si>
  <si>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</si>
  <si>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</si>
  <si>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</si>
  <si>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</si>
  <si>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</si>
  <si>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</si>
  <si>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</si>
  <si>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</si>
  <si>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</si>
  <si>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</si>
  <si>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</si>
  <si>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</si>
  <si>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</si>
  <si>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</si>
  <si>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</si>
  <si>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</si>
  <si>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</si>
  <si>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</si>
  <si>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</si>
  <si>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</si>
  <si>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</si>
  <si>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</si>
  <si>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</si>
  <si>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</si>
  <si>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</si>
  <si>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</si>
  <si>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</si>
  <si>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</si>
  <si>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</si>
  <si>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</si>
  <si>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</si>
  <si>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</si>
  <si>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</si>
  <si>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</si>
  <si>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</si>
  <si>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</si>
  <si>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</si>
  <si>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</si>
  <si>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</si>
  <si>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</si>
  <si>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</si>
  <si>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</si>
  <si>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</si>
  <si>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</si>
  <si>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</si>
  <si>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</si>
  <si>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</si>
  <si>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</si>
  <si>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</si>
  <si>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</si>
  <si>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</si>
  <si>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</si>
  <si>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</si>
  <si>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</si>
  <si>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</si>
  <si>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</si>
  <si>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</si>
  <si>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</si>
  <si>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</si>
  <si>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</si>
  <si>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</si>
  <si>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</si>
  <si>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</si>
  <si>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</si>
  <si>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</si>
  <si>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</si>
  <si>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</si>
  <si>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</si>
  <si>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</si>
  <si>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</si>
  <si>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</si>
  <si>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</si>
  <si>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</si>
  <si>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</si>
  <si>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</si>
  <si>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</si>
  <si>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</si>
  <si>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</si>
  <si>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</si>
  <si>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</si>
  <si>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</si>
  <si>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</si>
  <si>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</si>
  <si>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</si>
  <si>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</si>
  <si>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</si>
  <si>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</si>
  <si>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</si>
  <si>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</si>
  <si>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</si>
  <si>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</si>
  <si>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</si>
  <si>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</si>
  <si>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</si>
  <si>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</si>
  <si>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</si>
  <si>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</si>
  <si>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</si>
  <si>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</si>
  <si>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</si>
  <si>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</si>
  <si>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</si>
  <si>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</si>
  <si>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</si>
  <si>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</si>
  <si>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</si>
  <si>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</si>
  <si>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</si>
  <si>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</si>
  <si>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</si>
  <si>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</si>
  <si>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</si>
  <si>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</si>
  <si>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</si>
  <si>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</si>
  <si>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</si>
  <si>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</si>
  <si>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</si>
  <si>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</si>
  <si>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</si>
  <si>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</si>
  <si>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</si>
  <si>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</si>
  <si>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</si>
  <si>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</si>
  <si>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</si>
  <si>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</si>
  <si>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</si>
  <si>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</si>
  <si>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</si>
  <si>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</si>
  <si>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</si>
  <si>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</si>
  <si>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</si>
  <si>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</si>
  <si>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</si>
  <si>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</si>
  <si>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</si>
  <si>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</si>
  <si>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</si>
  <si>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</si>
  <si>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</si>
  <si>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</si>
  <si>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</si>
  <si>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</si>
  <si>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</si>
  <si>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</si>
  <si>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</si>
  <si>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</si>
  <si>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</si>
  <si>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</si>
  <si>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</si>
  <si>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</si>
  <si>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</si>
  <si>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</si>
  <si>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</si>
  <si>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</si>
  <si>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</si>
  <si>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</si>
  <si>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</si>
  <si>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</si>
  <si>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</si>
  <si>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</si>
  <si>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</si>
  <si>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</si>
  <si>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</si>
  <si>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</si>
  <si>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</si>
  <si>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</si>
  <si>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</si>
  <si>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</si>
  <si>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</si>
  <si>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</si>
  <si>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</si>
  <si>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</si>
  <si>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</si>
  <si>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</si>
  <si>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</si>
  <si>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</si>
  <si>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</si>
  <si>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</si>
  <si>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</si>
  <si>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</si>
  <si>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</si>
  <si>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</si>
  <si>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</si>
  <si>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</si>
  <si>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</si>
  <si>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</si>
  <si>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</si>
  <si>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</si>
  <si>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</si>
  <si>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</si>
  <si>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</si>
  <si>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</si>
  <si>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</si>
  <si>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</si>
  <si>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</si>
  <si>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</si>
  <si>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</si>
  <si>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</si>
  <si>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</si>
  <si>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</si>
  <si>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</si>
  <si>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</si>
  <si>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</si>
  <si>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</si>
  <si>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</si>
  <si>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</si>
  <si>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</si>
  <si>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</si>
  <si>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</si>
  <si>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</si>
  <si>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</si>
  <si>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</si>
  <si>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</si>
  <si>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</si>
  <si>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</si>
  <si>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</si>
  <si>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</si>
  <si>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</si>
  <si>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</si>
  <si>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</si>
  <si>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</si>
  <si>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</si>
  <si>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</si>
  <si>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</si>
  <si>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>Субсидии бюджетам городских поселений на реализацию проектов местных инициатив граждан, включенных в муниципальные программы развития территорий</t>
  </si>
  <si>
    <t>i5_00004090630172090000</t>
  </si>
  <si>
    <t>0630172090</t>
  </si>
  <si>
    <t>i6_00004090630172090200</t>
  </si>
  <si>
    <t>i6_00004090630172090240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</si>
  <si>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</si>
  <si>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</si>
  <si>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</si>
  <si>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</si>
  <si>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</si>
  <si>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</si>
  <si>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</si>
  <si>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</si>
  <si>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</si>
  <si>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</si>
  <si>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</si>
  <si>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</si>
  <si>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</si>
  <si>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</si>
  <si>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</si>
  <si>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01.03.2018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</si>
  <si>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</si>
  <si>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</si>
  <si>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</si>
  <si>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</si>
  <si>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</si>
  <si>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</si>
  <si>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</si>
  <si>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</si>
  <si>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</si>
  <si>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</si>
  <si>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</si>
  <si>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</si>
  <si>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</si>
  <si>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</si>
  <si>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</si>
  <si>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</si>
  <si>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</si>
  <si>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</si>
  <si>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</si>
  <si>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</si>
  <si>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</si>
  <si>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</si>
  <si>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</si>
  <si>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</si>
  <si>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</si>
  <si>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</si>
  <si>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</si>
  <si>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</si>
  <si>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</si>
  <si>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</si>
  <si>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</si>
  <si>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</si>
  <si>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</si>
  <si>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</si>
  <si>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</si>
  <si>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</si>
  <si>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</si>
  <si>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</si>
  <si>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</si>
  <si>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</si>
  <si>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</si>
  <si>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</si>
  <si>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</si>
  <si>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</si>
  <si>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</si>
  <si>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</si>
  <si>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</si>
  <si>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</si>
  <si>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</si>
  <si>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</si>
  <si>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</si>
  <si>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</si>
  <si>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</si>
  <si>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</si>
  <si>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</si>
  <si>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</si>
  <si>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</si>
  <si>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</si>
  <si>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</si>
  <si>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</si>
  <si>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</si>
  <si>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</si>
  <si>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</si>
  <si>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</si>
  <si>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</si>
  <si>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</si>
  <si>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</si>
  <si>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</si>
  <si>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</si>
  <si>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</si>
  <si>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</si>
  <si>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</si>
  <si>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</si>
  <si>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</si>
  <si>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</si>
  <si>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</si>
  <si>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</si>
  <si>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</si>
  <si>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</si>
  <si>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</si>
  <si>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</si>
  <si>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</si>
  <si>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</si>
  <si>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</si>
  <si>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</si>
  <si>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</si>
  <si>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</si>
  <si>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</si>
  <si>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</si>
  <si>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</si>
  <si>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</si>
  <si>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</si>
  <si>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</si>
  <si>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</si>
  <si>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</si>
  <si>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</si>
  <si>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</si>
  <si>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</si>
  <si>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</si>
  <si>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</si>
  <si>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</si>
  <si>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</si>
  <si>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</si>
  <si>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</si>
  <si>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</si>
  <si>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</si>
  <si>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</si>
  <si>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</si>
  <si>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</si>
  <si>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</si>
  <si>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</si>
  <si>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</si>
  <si>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</si>
  <si>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</si>
  <si>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</si>
  <si>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</si>
  <si>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</si>
  <si>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</si>
  <si>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</si>
  <si>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</si>
  <si>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</si>
  <si>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</si>
  <si>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</si>
  <si>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</si>
  <si>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</si>
  <si>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</si>
  <si>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</si>
  <si>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</si>
  <si>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</si>
  <si>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</si>
  <si>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</si>
  <si>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</si>
  <si>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</si>
  <si>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</si>
  <si>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</si>
  <si>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</si>
  <si>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</si>
  <si>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</si>
  <si>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</si>
  <si>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</si>
  <si>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</si>
  <si>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</si>
  <si>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</si>
  <si>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</si>
  <si>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</si>
  <si>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</si>
  <si>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</si>
  <si>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</si>
  <si>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</si>
  <si>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</si>
  <si>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</si>
  <si>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</si>
  <si>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</si>
  <si>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</si>
  <si>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</si>
  <si>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</si>
  <si>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</si>
  <si>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</si>
  <si>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</si>
  <si>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</si>
  <si>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</si>
  <si>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</si>
  <si>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</si>
  <si>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</si>
  <si>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</si>
  <si>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i5_00005030800125550000</t>
  </si>
  <si>
    <t>0800125550</t>
  </si>
  <si>
    <t>i6_00005030800125550200</t>
  </si>
  <si>
    <t>i6_00005030800125550240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</si>
  <si>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</si>
  <si>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</si>
  <si>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</si>
  <si>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i6_000050308001L5550200</t>
  </si>
  <si>
    <t>i6_000050308001L5550240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</si>
  <si>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</si>
  <si>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</si>
  <si>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</si>
  <si>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</si>
  <si>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</si>
  <si>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</si>
  <si>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i6_000050308003L5550200</t>
  </si>
  <si>
    <t>i6_000050308003L5550240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</si>
  <si>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</si>
  <si>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</si>
  <si>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</si>
  <si>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</si>
  <si>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</si>
  <si>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</si>
  <si>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</si>
  <si>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</si>
  <si>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</si>
  <si>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</si>
  <si>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</si>
  <si>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</si>
  <si>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</si>
  <si>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</si>
  <si>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</si>
  <si>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</si>
  <si>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</si>
  <si>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</si>
  <si>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</si>
  <si>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</si>
  <si>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</si>
  <si>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</si>
  <si>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</si>
  <si>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</si>
  <si>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</si>
  <si>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</si>
  <si>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</si>
  <si>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</si>
  <si>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</si>
  <si>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</si>
  <si>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</si>
  <si>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</si>
  <si>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</si>
  <si>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</si>
  <si>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</si>
  <si>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</si>
  <si>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</si>
  <si>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</si>
  <si>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</si>
  <si>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</si>
  <si>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</si>
  <si>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</si>
  <si>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</si>
  <si>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</si>
  <si>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</si>
  <si>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</si>
  <si>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</si>
  <si>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</si>
  <si>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</si>
  <si>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</si>
  <si>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</si>
  <si>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</si>
  <si>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</si>
  <si>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</si>
  <si>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</si>
  <si>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</si>
  <si>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</si>
  <si>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</si>
  <si>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</si>
  <si>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</si>
  <si>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</si>
  <si>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</si>
  <si>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</si>
  <si>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</si>
  <si>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</si>
  <si>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</si>
  <si>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</si>
  <si>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</si>
  <si>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</si>
  <si>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</si>
  <si>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</si>
  <si>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</si>
  <si>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</si>
  <si>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</si>
  <si>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</si>
  <si>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</si>
  <si>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</si>
  <si>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</si>
  <si>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</si>
  <si>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</si>
  <si>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</si>
  <si>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</si>
  <si>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</si>
  <si>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</si>
  <si>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</si>
  <si>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</si>
  <si>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</si>
  <si>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</si>
  <si>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</si>
  <si>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</si>
  <si>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</si>
  <si>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</si>
  <si>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</si>
  <si>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</si>
  <si>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</si>
  <si>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</si>
  <si>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</si>
  <si>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</si>
  <si>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</si>
  <si>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</si>
  <si>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</si>
  <si>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</si>
  <si>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</si>
  <si>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</si>
  <si>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</si>
  <si>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</si>
  <si>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</si>
  <si>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</si>
  <si>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</si>
  <si>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</si>
  <si>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</si>
  <si>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</si>
  <si>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</si>
  <si>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</si>
  <si>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</si>
  <si>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</si>
  <si>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</si>
  <si>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</si>
  <si>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</si>
  <si>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</si>
  <si>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</si>
  <si>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</si>
  <si>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</si>
  <si>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</si>
  <si>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</si>
  <si>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</si>
  <si>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</si>
  <si>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</si>
  <si>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</si>
  <si>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</si>
  <si>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</si>
  <si>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</si>
  <si>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</si>
  <si>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</si>
  <si>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</si>
  <si>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</si>
  <si>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</si>
  <si>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</si>
  <si>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</si>
  <si>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</si>
  <si>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</si>
  <si>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</si>
  <si>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</si>
  <si>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</si>
  <si>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</si>
  <si>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</si>
  <si>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</si>
  <si>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</si>
  <si>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</si>
  <si>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</si>
  <si>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</si>
  <si>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</si>
  <si>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</si>
  <si>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</si>
  <si>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</si>
  <si>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</si>
  <si>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</si>
  <si>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</si>
  <si>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</si>
  <si>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</si>
  <si>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</si>
  <si>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</si>
  <si>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</si>
  <si>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</si>
  <si>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</si>
  <si>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</si>
  <si>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</si>
  <si>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</si>
  <si>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</si>
  <si>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</si>
  <si>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</si>
  <si>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</si>
  <si>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</si>
  <si>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</si>
  <si>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</si>
  <si>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</si>
  <si>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</si>
  <si>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</si>
  <si>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</si>
  <si>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</si>
  <si>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</si>
  <si>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</si>
  <si>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</si>
  <si>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</si>
  <si>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</si>
  <si>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</si>
  <si>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20225113000000150</t>
  </si>
  <si>
    <t>i2_00020225113000000150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</si>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</sst>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7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43647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131514796</v>
      </c>
      <c r="I15" s="52">
        <v>36301369.450000003</v>
      </c>
      <c r="J15" s="105">
        <v>95217745.400000006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585</v>
      </c>
      <c r="B17" s="101" t="s">
        <v>6</v>
      </c>
      <c r="C17" s="102" t="s">
        <v>72</v>
      </c>
      <c r="D17" s="148" t="s">
        <v>586</v>
      </c>
      <c r="E17" s="149"/>
      <c r="F17" s="149"/>
      <c r="G17" s="150"/>
      <c r="H17" s="97">
        <v>36256500</v>
      </c>
      <c r="I17" s="103">
        <v>14029450.800000001</v>
      </c>
      <c r="J17" s="104">
        <v>22219992.699999999</v>
      </c>
      <c r="K17" s="119" t="str">
        <f t="shared" ref="K17:K48" si="0">C17 &amp; D17 &amp; G17</f>
        <v>00010000000000000000</v>
      </c>
      <c r="L17" s="106" t="s">
        <v>542</v>
      </c>
    </row>
    <row r="18" spans="1:12">
      <c r="A18" s="100" t="s">
        <v>587</v>
      </c>
      <c r="B18" s="101" t="s">
        <v>6</v>
      </c>
      <c r="C18" s="102" t="s">
        <v>72</v>
      </c>
      <c r="D18" s="148" t="s">
        <v>588</v>
      </c>
      <c r="E18" s="149"/>
      <c r="F18" s="149"/>
      <c r="G18" s="150"/>
      <c r="H18" s="97">
        <v>17300000</v>
      </c>
      <c r="I18" s="103">
        <v>8302748.5499999998</v>
      </c>
      <c r="J18" s="104">
        <v>8990194.9499999993</v>
      </c>
      <c r="K18" s="119" t="str">
        <f t="shared" si="0"/>
        <v>00010100000000000000</v>
      </c>
      <c r="L18" s="106" t="s">
        <v>589</v>
      </c>
    </row>
    <row r="19" spans="1:12">
      <c r="A19" s="100" t="s">
        <v>590</v>
      </c>
      <c r="B19" s="101" t="s">
        <v>6</v>
      </c>
      <c r="C19" s="102" t="s">
        <v>72</v>
      </c>
      <c r="D19" s="148" t="s">
        <v>591</v>
      </c>
      <c r="E19" s="149"/>
      <c r="F19" s="149"/>
      <c r="G19" s="150"/>
      <c r="H19" s="97">
        <v>17300000</v>
      </c>
      <c r="I19" s="103">
        <v>8302748.5499999998</v>
      </c>
      <c r="J19" s="104">
        <v>8990194.9499999993</v>
      </c>
      <c r="K19" s="119" t="str">
        <f t="shared" si="0"/>
        <v>00010102000010000110</v>
      </c>
      <c r="L19" s="106" t="s">
        <v>592</v>
      </c>
    </row>
    <row r="20" spans="1:12" s="85" customFormat="1" ht="56.25">
      <c r="A20" s="80" t="s">
        <v>593</v>
      </c>
      <c r="B20" s="79" t="s">
        <v>6</v>
      </c>
      <c r="C20" s="122" t="s">
        <v>72</v>
      </c>
      <c r="D20" s="151" t="s">
        <v>594</v>
      </c>
      <c r="E20" s="152"/>
      <c r="F20" s="152"/>
      <c r="G20" s="153"/>
      <c r="H20" s="81">
        <v>17110000</v>
      </c>
      <c r="I20" s="82">
        <v>8268522.4199999999</v>
      </c>
      <c r="J20" s="83">
        <f>IF(IF(H20="",0,H20)=0,0,(IF(H20&gt;0,IF(I20&gt;H20,0,H20-I20),IF(I20&gt;H20,H20-I20,0))))</f>
        <v>8841477.5800000001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595</v>
      </c>
      <c r="B21" s="79" t="s">
        <v>6</v>
      </c>
      <c r="C21" s="122" t="s">
        <v>72</v>
      </c>
      <c r="D21" s="151" t="s">
        <v>596</v>
      </c>
      <c r="E21" s="152"/>
      <c r="F21" s="152"/>
      <c r="G21" s="153"/>
      <c r="H21" s="81">
        <v>50000</v>
      </c>
      <c r="I21" s="82">
        <v>17997.63</v>
      </c>
      <c r="J21" s="83">
        <f>IF(IF(H21="",0,H21)=0,0,(IF(H21&gt;0,IF(I21&gt;H21,0,H21-I21),IF(I21&gt;H21,H21-I21,0))))</f>
        <v>32002.37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597</v>
      </c>
      <c r="B22" s="79" t="s">
        <v>6</v>
      </c>
      <c r="C22" s="122" t="s">
        <v>72</v>
      </c>
      <c r="D22" s="151" t="s">
        <v>598</v>
      </c>
      <c r="E22" s="152"/>
      <c r="F22" s="152"/>
      <c r="G22" s="153"/>
      <c r="H22" s="81">
        <v>140000</v>
      </c>
      <c r="I22" s="82">
        <v>23285</v>
      </c>
      <c r="J22" s="83">
        <f>IF(IF(H22="",0,H22)=0,0,(IF(H22&gt;0,IF(I22&gt;H22,0,H22-I22),IF(I22&gt;H22,H22-I22,0))))</f>
        <v>116715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45">
      <c r="A23" s="80" t="s">
        <v>599</v>
      </c>
      <c r="B23" s="79" t="s">
        <v>6</v>
      </c>
      <c r="C23" s="122" t="s">
        <v>72</v>
      </c>
      <c r="D23" s="151" t="s">
        <v>600</v>
      </c>
      <c r="E23" s="152"/>
      <c r="F23" s="152"/>
      <c r="G23" s="153"/>
      <c r="H23" s="81">
        <v>0</v>
      </c>
      <c r="I23" s="82">
        <v>-7056.5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 &amp; D23 &amp; G23</f>
        <v>00010102050010000110</v>
      </c>
    </row>
    <row r="24" spans="1:12" ht="22.5">
      <c r="A24" s="100" t="s">
        <v>601</v>
      </c>
      <c r="B24" s="101" t="s">
        <v>6</v>
      </c>
      <c r="C24" s="102" t="s">
        <v>72</v>
      </c>
      <c r="D24" s="148" t="s">
        <v>602</v>
      </c>
      <c r="E24" s="149"/>
      <c r="F24" s="149"/>
      <c r="G24" s="150"/>
      <c r="H24" s="97">
        <v>2943600</v>
      </c>
      <c r="I24" s="103">
        <v>1553597.94</v>
      </c>
      <c r="J24" s="104">
        <v>1390002.06</v>
      </c>
      <c r="K24" s="119" t="str">
        <f t="shared" si="0"/>
        <v>00010300000000000000</v>
      </c>
      <c r="L24" s="106" t="s">
        <v>603</v>
      </c>
    </row>
    <row r="25" spans="1:12" ht="22.5">
      <c r="A25" s="100" t="s">
        <v>604</v>
      </c>
      <c r="B25" s="101" t="s">
        <v>6</v>
      </c>
      <c r="C25" s="102" t="s">
        <v>72</v>
      </c>
      <c r="D25" s="148" t="s">
        <v>605</v>
      </c>
      <c r="E25" s="149"/>
      <c r="F25" s="149"/>
      <c r="G25" s="150"/>
      <c r="H25" s="97">
        <v>2943600</v>
      </c>
      <c r="I25" s="103">
        <v>1553597.94</v>
      </c>
      <c r="J25" s="104">
        <v>1390002.06</v>
      </c>
      <c r="K25" s="119" t="str">
        <f t="shared" si="0"/>
        <v>00010302000010000110</v>
      </c>
      <c r="L25" s="106" t="s">
        <v>606</v>
      </c>
    </row>
    <row r="26" spans="1:12" ht="56.25">
      <c r="A26" s="100" t="s">
        <v>607</v>
      </c>
      <c r="B26" s="101" t="s">
        <v>6</v>
      </c>
      <c r="C26" s="102" t="s">
        <v>72</v>
      </c>
      <c r="D26" s="148" t="s">
        <v>608</v>
      </c>
      <c r="E26" s="149"/>
      <c r="F26" s="149"/>
      <c r="G26" s="150"/>
      <c r="H26" s="97">
        <v>1067400</v>
      </c>
      <c r="I26" s="103">
        <v>705268.16</v>
      </c>
      <c r="J26" s="104">
        <v>362131.84</v>
      </c>
      <c r="K26" s="119" t="str">
        <f t="shared" si="0"/>
        <v>00010302230010000110</v>
      </c>
      <c r="L26" s="106" t="s">
        <v>609</v>
      </c>
    </row>
    <row r="27" spans="1:12" s="85" customFormat="1" ht="90">
      <c r="A27" s="80" t="s">
        <v>610</v>
      </c>
      <c r="B27" s="79" t="s">
        <v>6</v>
      </c>
      <c r="C27" s="122" t="s">
        <v>72</v>
      </c>
      <c r="D27" s="151" t="s">
        <v>611</v>
      </c>
      <c r="E27" s="152"/>
      <c r="F27" s="152"/>
      <c r="G27" s="153"/>
      <c r="H27" s="81">
        <v>1067400</v>
      </c>
      <c r="I27" s="82">
        <v>705268.16</v>
      </c>
      <c r="J27" s="83">
        <f>IF(IF(H27="",0,H27)=0,0,(IF(H27&gt;0,IF(I27&gt;H27,0,H27-I27),IF(I27&gt;H27,H27-I27,0))))</f>
        <v>362131.84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612</v>
      </c>
      <c r="B28" s="101" t="s">
        <v>6</v>
      </c>
      <c r="C28" s="102" t="s">
        <v>72</v>
      </c>
      <c r="D28" s="148" t="s">
        <v>613</v>
      </c>
      <c r="E28" s="149"/>
      <c r="F28" s="149"/>
      <c r="G28" s="150"/>
      <c r="H28" s="97">
        <v>7500</v>
      </c>
      <c r="I28" s="103">
        <v>5350.93</v>
      </c>
      <c r="J28" s="104">
        <v>2149.0700000000002</v>
      </c>
      <c r="K28" s="119" t="str">
        <f t="shared" si="0"/>
        <v>00010302240010000110</v>
      </c>
      <c r="L28" s="106" t="s">
        <v>614</v>
      </c>
    </row>
    <row r="29" spans="1:12" s="85" customFormat="1" ht="101.25">
      <c r="A29" s="80" t="s">
        <v>615</v>
      </c>
      <c r="B29" s="79" t="s">
        <v>6</v>
      </c>
      <c r="C29" s="122" t="s">
        <v>72</v>
      </c>
      <c r="D29" s="151" t="s">
        <v>616</v>
      </c>
      <c r="E29" s="152"/>
      <c r="F29" s="152"/>
      <c r="G29" s="153"/>
      <c r="H29" s="81">
        <v>7500</v>
      </c>
      <c r="I29" s="82">
        <v>5350.93</v>
      </c>
      <c r="J29" s="83">
        <f>IF(IF(H29="",0,H29)=0,0,(IF(H29&gt;0,IF(I29&gt;H29,0,H29-I29),IF(I29&gt;H29,H29-I29,0))))</f>
        <v>2149.0700000000002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617</v>
      </c>
      <c r="B30" s="101" t="s">
        <v>6</v>
      </c>
      <c r="C30" s="102" t="s">
        <v>72</v>
      </c>
      <c r="D30" s="148" t="s">
        <v>618</v>
      </c>
      <c r="E30" s="149"/>
      <c r="F30" s="149"/>
      <c r="G30" s="150"/>
      <c r="H30" s="97">
        <v>2067200</v>
      </c>
      <c r="I30" s="103">
        <v>977316.58</v>
      </c>
      <c r="J30" s="104">
        <v>1089883.42</v>
      </c>
      <c r="K30" s="119" t="str">
        <f t="shared" si="0"/>
        <v>00010302250010000110</v>
      </c>
      <c r="L30" s="106" t="s">
        <v>619</v>
      </c>
    </row>
    <row r="31" spans="1:12" s="85" customFormat="1" ht="90">
      <c r="A31" s="80" t="s">
        <v>620</v>
      </c>
      <c r="B31" s="79" t="s">
        <v>6</v>
      </c>
      <c r="C31" s="122" t="s">
        <v>72</v>
      </c>
      <c r="D31" s="151" t="s">
        <v>621</v>
      </c>
      <c r="E31" s="152"/>
      <c r="F31" s="152"/>
      <c r="G31" s="153"/>
      <c r="H31" s="81">
        <v>2067200</v>
      </c>
      <c r="I31" s="82">
        <v>977316.58</v>
      </c>
      <c r="J31" s="83">
        <f>IF(IF(H31="",0,H31)=0,0,(IF(H31&gt;0,IF(I31&gt;H31,0,H31-I31),IF(I31&gt;H31,H31-I31,0))))</f>
        <v>1089883.42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622</v>
      </c>
      <c r="B32" s="101" t="s">
        <v>6</v>
      </c>
      <c r="C32" s="102" t="s">
        <v>72</v>
      </c>
      <c r="D32" s="148" t="s">
        <v>623</v>
      </c>
      <c r="E32" s="149"/>
      <c r="F32" s="149"/>
      <c r="G32" s="150"/>
      <c r="H32" s="97">
        <v>-198500</v>
      </c>
      <c r="I32" s="103">
        <v>-134337.73000000001</v>
      </c>
      <c r="J32" s="104">
        <v>-64162.27</v>
      </c>
      <c r="K32" s="119" t="str">
        <f t="shared" si="0"/>
        <v>00010302260010000110</v>
      </c>
      <c r="L32" s="106" t="s">
        <v>624</v>
      </c>
    </row>
    <row r="33" spans="1:12" s="85" customFormat="1" ht="90">
      <c r="A33" s="80" t="s">
        <v>625</v>
      </c>
      <c r="B33" s="79" t="s">
        <v>6</v>
      </c>
      <c r="C33" s="122" t="s">
        <v>72</v>
      </c>
      <c r="D33" s="151" t="s">
        <v>626</v>
      </c>
      <c r="E33" s="152"/>
      <c r="F33" s="152"/>
      <c r="G33" s="153"/>
      <c r="H33" s="81">
        <v>-198500</v>
      </c>
      <c r="I33" s="82">
        <v>-134337.73000000001</v>
      </c>
      <c r="J33" s="83">
        <f>IF(IF(H33="",0,H33)=0,0,(IF(H33&gt;0,IF(I33&gt;H33,0,H33-I33),IF(I33&gt;H33,H33-I33,0))))</f>
        <v>-64162.27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627</v>
      </c>
      <c r="B34" s="101" t="s">
        <v>6</v>
      </c>
      <c r="C34" s="102" t="s">
        <v>72</v>
      </c>
      <c r="D34" s="148" t="s">
        <v>628</v>
      </c>
      <c r="E34" s="149"/>
      <c r="F34" s="149"/>
      <c r="G34" s="150"/>
      <c r="H34" s="97">
        <v>1000</v>
      </c>
      <c r="I34" s="103">
        <v>0</v>
      </c>
      <c r="J34" s="104">
        <v>1000</v>
      </c>
      <c r="K34" s="119" t="str">
        <f t="shared" si="0"/>
        <v>00010500000000000000</v>
      </c>
      <c r="L34" s="106" t="s">
        <v>629</v>
      </c>
    </row>
    <row r="35" spans="1:12">
      <c r="A35" s="100" t="s">
        <v>630</v>
      </c>
      <c r="B35" s="101" t="s">
        <v>6</v>
      </c>
      <c r="C35" s="102" t="s">
        <v>72</v>
      </c>
      <c r="D35" s="148" t="s">
        <v>631</v>
      </c>
      <c r="E35" s="149"/>
      <c r="F35" s="149"/>
      <c r="G35" s="150"/>
      <c r="H35" s="97">
        <v>1000</v>
      </c>
      <c r="I35" s="103">
        <v>0</v>
      </c>
      <c r="J35" s="104">
        <v>1000</v>
      </c>
      <c r="K35" s="119" t="str">
        <f t="shared" si="0"/>
        <v>00010503000010000110</v>
      </c>
      <c r="L35" s="106" t="s">
        <v>632</v>
      </c>
    </row>
    <row r="36" spans="1:12" s="85" customFormat="1">
      <c r="A36" s="80" t="s">
        <v>630</v>
      </c>
      <c r="B36" s="79" t="s">
        <v>6</v>
      </c>
      <c r="C36" s="122" t="s">
        <v>72</v>
      </c>
      <c r="D36" s="151" t="s">
        <v>633</v>
      </c>
      <c r="E36" s="152"/>
      <c r="F36" s="152"/>
      <c r="G36" s="153"/>
      <c r="H36" s="81">
        <v>1000</v>
      </c>
      <c r="I36" s="82">
        <v>0</v>
      </c>
      <c r="J36" s="83">
        <f>IF(IF(H36="",0,H36)=0,0,(IF(H36&gt;0,IF(I36&gt;H36,0,H36-I36),IF(I36&gt;H36,H36-I36,0))))</f>
        <v>1000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634</v>
      </c>
      <c r="B37" s="101" t="s">
        <v>6</v>
      </c>
      <c r="C37" s="102" t="s">
        <v>72</v>
      </c>
      <c r="D37" s="148" t="s">
        <v>635</v>
      </c>
      <c r="E37" s="149"/>
      <c r="F37" s="149"/>
      <c r="G37" s="150"/>
      <c r="H37" s="97">
        <v>13879000</v>
      </c>
      <c r="I37" s="103">
        <v>3045411</v>
      </c>
      <c r="J37" s="104">
        <v>10833589</v>
      </c>
      <c r="K37" s="119" t="str">
        <f t="shared" si="0"/>
        <v>00010600000000000000</v>
      </c>
      <c r="L37" s="106" t="s">
        <v>636</v>
      </c>
    </row>
    <row r="38" spans="1:12">
      <c r="A38" s="100" t="s">
        <v>637</v>
      </c>
      <c r="B38" s="101" t="s">
        <v>6</v>
      </c>
      <c r="C38" s="102" t="s">
        <v>72</v>
      </c>
      <c r="D38" s="148" t="s">
        <v>638</v>
      </c>
      <c r="E38" s="149"/>
      <c r="F38" s="149"/>
      <c r="G38" s="150"/>
      <c r="H38" s="97">
        <v>3479000</v>
      </c>
      <c r="I38" s="103">
        <v>386838.91</v>
      </c>
      <c r="J38" s="104">
        <v>3092161.09</v>
      </c>
      <c r="K38" s="119" t="str">
        <f t="shared" si="0"/>
        <v>00010601000000000110</v>
      </c>
      <c r="L38" s="106" t="s">
        <v>639</v>
      </c>
    </row>
    <row r="39" spans="1:12" s="85" customFormat="1" ht="33.75">
      <c r="A39" s="80" t="s">
        <v>640</v>
      </c>
      <c r="B39" s="79" t="s">
        <v>6</v>
      </c>
      <c r="C39" s="122" t="s">
        <v>72</v>
      </c>
      <c r="D39" s="151" t="s">
        <v>641</v>
      </c>
      <c r="E39" s="152"/>
      <c r="F39" s="152"/>
      <c r="G39" s="153"/>
      <c r="H39" s="81">
        <v>3479000</v>
      </c>
      <c r="I39" s="82">
        <v>386838.91</v>
      </c>
      <c r="J39" s="83">
        <f>IF(IF(H39="",0,H39)=0,0,(IF(H39&gt;0,IF(I39&gt;H39,0,H39-I39),IF(I39&gt;H39,H39-I39,0))))</f>
        <v>3092161.09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642</v>
      </c>
      <c r="B40" s="101" t="s">
        <v>6</v>
      </c>
      <c r="C40" s="102" t="s">
        <v>72</v>
      </c>
      <c r="D40" s="148" t="s">
        <v>643</v>
      </c>
      <c r="E40" s="149"/>
      <c r="F40" s="149"/>
      <c r="G40" s="150"/>
      <c r="H40" s="97">
        <v>10400000</v>
      </c>
      <c r="I40" s="103">
        <v>2658572.09</v>
      </c>
      <c r="J40" s="104">
        <v>7741427.9100000001</v>
      </c>
      <c r="K40" s="119" t="str">
        <f t="shared" si="0"/>
        <v>00010606000000000110</v>
      </c>
      <c r="L40" s="106" t="s">
        <v>644</v>
      </c>
    </row>
    <row r="41" spans="1:12">
      <c r="A41" s="100" t="s">
        <v>645</v>
      </c>
      <c r="B41" s="101" t="s">
        <v>6</v>
      </c>
      <c r="C41" s="102" t="s">
        <v>72</v>
      </c>
      <c r="D41" s="148" t="s">
        <v>646</v>
      </c>
      <c r="E41" s="149"/>
      <c r="F41" s="149"/>
      <c r="G41" s="150"/>
      <c r="H41" s="97">
        <v>3300000</v>
      </c>
      <c r="I41" s="103">
        <v>1813777.21</v>
      </c>
      <c r="J41" s="104">
        <v>1486222.79</v>
      </c>
      <c r="K41" s="119" t="str">
        <f t="shared" si="0"/>
        <v>00010606030000000110</v>
      </c>
      <c r="L41" s="106" t="s">
        <v>647</v>
      </c>
    </row>
    <row r="42" spans="1:12" s="85" customFormat="1" ht="33.75">
      <c r="A42" s="80" t="s">
        <v>648</v>
      </c>
      <c r="B42" s="79" t="s">
        <v>6</v>
      </c>
      <c r="C42" s="122" t="s">
        <v>72</v>
      </c>
      <c r="D42" s="151" t="s">
        <v>649</v>
      </c>
      <c r="E42" s="152"/>
      <c r="F42" s="152"/>
      <c r="G42" s="153"/>
      <c r="H42" s="81">
        <v>3300000</v>
      </c>
      <c r="I42" s="82">
        <v>1813777.21</v>
      </c>
      <c r="J42" s="83">
        <f>IF(IF(H42="",0,H42)=0,0,(IF(H42&gt;0,IF(I42&gt;H42,0,H42-I42),IF(I42&gt;H42,H42-I42,0))))</f>
        <v>1486222.79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650</v>
      </c>
      <c r="B43" s="101" t="s">
        <v>6</v>
      </c>
      <c r="C43" s="102" t="s">
        <v>72</v>
      </c>
      <c r="D43" s="148" t="s">
        <v>651</v>
      </c>
      <c r="E43" s="149"/>
      <c r="F43" s="149"/>
      <c r="G43" s="150"/>
      <c r="H43" s="97">
        <v>7100000</v>
      </c>
      <c r="I43" s="103">
        <v>844794.88</v>
      </c>
      <c r="J43" s="104">
        <v>6255205.1200000001</v>
      </c>
      <c r="K43" s="119" t="str">
        <f t="shared" si="0"/>
        <v>00010606040000000110</v>
      </c>
      <c r="L43" s="106" t="s">
        <v>652</v>
      </c>
    </row>
    <row r="44" spans="1:12" s="85" customFormat="1" ht="33.75">
      <c r="A44" s="80" t="s">
        <v>653</v>
      </c>
      <c r="B44" s="79" t="s">
        <v>6</v>
      </c>
      <c r="C44" s="122" t="s">
        <v>72</v>
      </c>
      <c r="D44" s="151" t="s">
        <v>654</v>
      </c>
      <c r="E44" s="152"/>
      <c r="F44" s="152"/>
      <c r="G44" s="153"/>
      <c r="H44" s="81">
        <v>7100000</v>
      </c>
      <c r="I44" s="82">
        <v>844794.88</v>
      </c>
      <c r="J44" s="83">
        <f>IF(IF(H44="",0,H44)=0,0,(IF(H44&gt;0,IF(I44&gt;H44,0,H44-I44),IF(I44&gt;H44,H44-I44,0))))</f>
        <v>6255205.1200000001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655</v>
      </c>
      <c r="B45" s="101" t="s">
        <v>6</v>
      </c>
      <c r="C45" s="102" t="s">
        <v>72</v>
      </c>
      <c r="D45" s="148" t="s">
        <v>656</v>
      </c>
      <c r="E45" s="149"/>
      <c r="F45" s="149"/>
      <c r="G45" s="150"/>
      <c r="H45" s="97">
        <v>1520000</v>
      </c>
      <c r="I45" s="103">
        <v>1015560.85</v>
      </c>
      <c r="J45" s="104">
        <v>504439.15</v>
      </c>
      <c r="K45" s="119" t="str">
        <f t="shared" si="0"/>
        <v>00011100000000000000</v>
      </c>
      <c r="L45" s="106" t="s">
        <v>657</v>
      </c>
    </row>
    <row r="46" spans="1:12" ht="67.5">
      <c r="A46" s="100" t="s">
        <v>658</v>
      </c>
      <c r="B46" s="101" t="s">
        <v>6</v>
      </c>
      <c r="C46" s="102" t="s">
        <v>72</v>
      </c>
      <c r="D46" s="148" t="s">
        <v>659</v>
      </c>
      <c r="E46" s="149"/>
      <c r="F46" s="149"/>
      <c r="G46" s="150"/>
      <c r="H46" s="97">
        <v>800000</v>
      </c>
      <c r="I46" s="103">
        <v>674936.94</v>
      </c>
      <c r="J46" s="104">
        <v>125063.06</v>
      </c>
      <c r="K46" s="119" t="str">
        <f t="shared" si="0"/>
        <v>00011105000000000120</v>
      </c>
      <c r="L46" s="106" t="s">
        <v>660</v>
      </c>
    </row>
    <row r="47" spans="1:12" ht="56.25">
      <c r="A47" s="100" t="s">
        <v>661</v>
      </c>
      <c r="B47" s="101" t="s">
        <v>6</v>
      </c>
      <c r="C47" s="102" t="s">
        <v>72</v>
      </c>
      <c r="D47" s="148" t="s">
        <v>662</v>
      </c>
      <c r="E47" s="149"/>
      <c r="F47" s="149"/>
      <c r="G47" s="150"/>
      <c r="H47" s="97">
        <v>800000</v>
      </c>
      <c r="I47" s="103">
        <v>674936.94</v>
      </c>
      <c r="J47" s="104">
        <v>125063.06</v>
      </c>
      <c r="K47" s="119" t="str">
        <f t="shared" si="0"/>
        <v>00011105010000000120</v>
      </c>
      <c r="L47" s="106" t="s">
        <v>663</v>
      </c>
    </row>
    <row r="48" spans="1:12" s="85" customFormat="1" ht="67.5">
      <c r="A48" s="80" t="s">
        <v>664</v>
      </c>
      <c r="B48" s="79" t="s">
        <v>6</v>
      </c>
      <c r="C48" s="122" t="s">
        <v>72</v>
      </c>
      <c r="D48" s="151" t="s">
        <v>665</v>
      </c>
      <c r="E48" s="152"/>
      <c r="F48" s="152"/>
      <c r="G48" s="153"/>
      <c r="H48" s="81">
        <v>800000</v>
      </c>
      <c r="I48" s="82">
        <v>674936.94</v>
      </c>
      <c r="J48" s="83">
        <f>IF(IF(H48="",0,H48)=0,0,(IF(H48&gt;0,IF(I48&gt;H48,0,H48-I48),IF(I48&gt;H48,H48-I48,0))))</f>
        <v>125063.06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666</v>
      </c>
      <c r="B49" s="101" t="s">
        <v>6</v>
      </c>
      <c r="C49" s="102" t="s">
        <v>72</v>
      </c>
      <c r="D49" s="148" t="s">
        <v>667</v>
      </c>
      <c r="E49" s="149"/>
      <c r="F49" s="149"/>
      <c r="G49" s="150"/>
      <c r="H49" s="97">
        <v>720000</v>
      </c>
      <c r="I49" s="103">
        <v>340623.91</v>
      </c>
      <c r="J49" s="104">
        <v>379376.09</v>
      </c>
      <c r="K49" s="119" t="str">
        <f t="shared" ref="K49:K78" si="1">C49 &amp; D49 &amp; G49</f>
        <v>00011109000000000120</v>
      </c>
      <c r="L49" s="106" t="s">
        <v>668</v>
      </c>
    </row>
    <row r="50" spans="1:12" ht="67.5">
      <c r="A50" s="100" t="s">
        <v>669</v>
      </c>
      <c r="B50" s="101" t="s">
        <v>6</v>
      </c>
      <c r="C50" s="102" t="s">
        <v>72</v>
      </c>
      <c r="D50" s="148" t="s">
        <v>670</v>
      </c>
      <c r="E50" s="149"/>
      <c r="F50" s="149"/>
      <c r="G50" s="150"/>
      <c r="H50" s="97">
        <v>720000</v>
      </c>
      <c r="I50" s="103">
        <v>340623.91</v>
      </c>
      <c r="J50" s="104">
        <v>379376.09</v>
      </c>
      <c r="K50" s="119" t="str">
        <f t="shared" si="1"/>
        <v>00011109040000000120</v>
      </c>
      <c r="L50" s="106" t="s">
        <v>671</v>
      </c>
    </row>
    <row r="51" spans="1:12" s="85" customFormat="1" ht="67.5">
      <c r="A51" s="80" t="s">
        <v>672</v>
      </c>
      <c r="B51" s="79" t="s">
        <v>6</v>
      </c>
      <c r="C51" s="122" t="s">
        <v>72</v>
      </c>
      <c r="D51" s="151" t="s">
        <v>673</v>
      </c>
      <c r="E51" s="152"/>
      <c r="F51" s="152"/>
      <c r="G51" s="153"/>
      <c r="H51" s="81">
        <v>720000</v>
      </c>
      <c r="I51" s="82">
        <v>340623.91</v>
      </c>
      <c r="J51" s="83">
        <f>IF(IF(H51="",0,H51)=0,0,(IF(H51&gt;0,IF(I51&gt;H51,0,H51-I51),IF(I51&gt;H51,H51-I51,0))))</f>
        <v>379376.09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674</v>
      </c>
      <c r="B52" s="101" t="s">
        <v>6</v>
      </c>
      <c r="C52" s="102" t="s">
        <v>72</v>
      </c>
      <c r="D52" s="148" t="s">
        <v>675</v>
      </c>
      <c r="E52" s="149"/>
      <c r="F52" s="149"/>
      <c r="G52" s="150"/>
      <c r="H52" s="97">
        <v>550000</v>
      </c>
      <c r="I52" s="103">
        <v>112132.46</v>
      </c>
      <c r="J52" s="104">
        <v>437867.54</v>
      </c>
      <c r="K52" s="119" t="str">
        <f t="shared" si="1"/>
        <v>00011400000000000000</v>
      </c>
      <c r="L52" s="106" t="s">
        <v>676</v>
      </c>
    </row>
    <row r="53" spans="1:12" ht="22.5">
      <c r="A53" s="100" t="s">
        <v>677</v>
      </c>
      <c r="B53" s="101" t="s">
        <v>6</v>
      </c>
      <c r="C53" s="102" t="s">
        <v>72</v>
      </c>
      <c r="D53" s="148" t="s">
        <v>678</v>
      </c>
      <c r="E53" s="149"/>
      <c r="F53" s="149"/>
      <c r="G53" s="150"/>
      <c r="H53" s="97">
        <v>550000</v>
      </c>
      <c r="I53" s="103">
        <v>112132.46</v>
      </c>
      <c r="J53" s="104">
        <v>437867.54</v>
      </c>
      <c r="K53" s="119" t="str">
        <f t="shared" si="1"/>
        <v>00011406000000000430</v>
      </c>
      <c r="L53" s="106" t="s">
        <v>679</v>
      </c>
    </row>
    <row r="54" spans="1:12" ht="33.75">
      <c r="A54" s="100" t="s">
        <v>680</v>
      </c>
      <c r="B54" s="101" t="s">
        <v>6</v>
      </c>
      <c r="C54" s="102" t="s">
        <v>72</v>
      </c>
      <c r="D54" s="148" t="s">
        <v>681</v>
      </c>
      <c r="E54" s="149"/>
      <c r="F54" s="149"/>
      <c r="G54" s="150"/>
      <c r="H54" s="97">
        <v>550000</v>
      </c>
      <c r="I54" s="103">
        <v>112132.46</v>
      </c>
      <c r="J54" s="104">
        <v>437867.54</v>
      </c>
      <c r="K54" s="119" t="str">
        <f t="shared" si="1"/>
        <v>00011406010000000430</v>
      </c>
      <c r="L54" s="106" t="s">
        <v>682</v>
      </c>
    </row>
    <row r="55" spans="1:12" s="85" customFormat="1" ht="45">
      <c r="A55" s="80" t="s">
        <v>683</v>
      </c>
      <c r="B55" s="79" t="s">
        <v>6</v>
      </c>
      <c r="C55" s="122" t="s">
        <v>72</v>
      </c>
      <c r="D55" s="151" t="s">
        <v>684</v>
      </c>
      <c r="E55" s="152"/>
      <c r="F55" s="152"/>
      <c r="G55" s="153"/>
      <c r="H55" s="81">
        <v>550000</v>
      </c>
      <c r="I55" s="82">
        <v>112132.46</v>
      </c>
      <c r="J55" s="83">
        <f>IF(IF(H55="",0,H55)=0,0,(IF(H55&gt;0,IF(I55&gt;H55,0,H55-I55),IF(I55&gt;H55,H55-I55,0))))</f>
        <v>437867.54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685</v>
      </c>
      <c r="B56" s="101" t="s">
        <v>6</v>
      </c>
      <c r="C56" s="102" t="s">
        <v>72</v>
      </c>
      <c r="D56" s="148" t="s">
        <v>686</v>
      </c>
      <c r="E56" s="149"/>
      <c r="F56" s="149"/>
      <c r="G56" s="150"/>
      <c r="H56" s="97">
        <v>62900</v>
      </c>
      <c r="I56" s="103">
        <v>0</v>
      </c>
      <c r="J56" s="104">
        <v>62900</v>
      </c>
      <c r="K56" s="119" t="str">
        <f t="shared" si="1"/>
        <v>00011600000000000000</v>
      </c>
      <c r="L56" s="106" t="s">
        <v>687</v>
      </c>
    </row>
    <row r="57" spans="1:12" ht="22.5">
      <c r="A57" s="100" t="s">
        <v>688</v>
      </c>
      <c r="B57" s="101" t="s">
        <v>6</v>
      </c>
      <c r="C57" s="102" t="s">
        <v>72</v>
      </c>
      <c r="D57" s="148" t="s">
        <v>689</v>
      </c>
      <c r="E57" s="149"/>
      <c r="F57" s="149"/>
      <c r="G57" s="150"/>
      <c r="H57" s="97">
        <v>62900</v>
      </c>
      <c r="I57" s="103">
        <v>0</v>
      </c>
      <c r="J57" s="104">
        <v>62900</v>
      </c>
      <c r="K57" s="119" t="str">
        <f t="shared" si="1"/>
        <v>00011690000000000140</v>
      </c>
      <c r="L57" s="106" t="s">
        <v>690</v>
      </c>
    </row>
    <row r="58" spans="1:12" s="85" customFormat="1" ht="33.75">
      <c r="A58" s="80" t="s">
        <v>691</v>
      </c>
      <c r="B58" s="79" t="s">
        <v>6</v>
      </c>
      <c r="C58" s="122" t="s">
        <v>72</v>
      </c>
      <c r="D58" s="151" t="s">
        <v>692</v>
      </c>
      <c r="E58" s="152"/>
      <c r="F58" s="152"/>
      <c r="G58" s="153"/>
      <c r="H58" s="81">
        <v>62900</v>
      </c>
      <c r="I58" s="82">
        <v>0</v>
      </c>
      <c r="J58" s="83">
        <f>IF(IF(H58="",0,H58)=0,0,(IF(H58&gt;0,IF(I58&gt;H58,0,H58-I58),IF(I58&gt;H58,H58-I58,0))))</f>
        <v>62900</v>
      </c>
      <c r="K58" s="120" t="str">
        <f t="shared" si="1"/>
        <v>00011690050130000140</v>
      </c>
      <c r="L58" s="84" t="str">
        <f>C58 &amp; D58 &amp; G58</f>
        <v>00011690050130000140</v>
      </c>
    </row>
    <row r="59" spans="1:12">
      <c r="A59" s="100" t="s">
        <v>693</v>
      </c>
      <c r="B59" s="101" t="s">
        <v>6</v>
      </c>
      <c r="C59" s="102" t="s">
        <v>72</v>
      </c>
      <c r="D59" s="148" t="s">
        <v>694</v>
      </c>
      <c r="E59" s="149"/>
      <c r="F59" s="149"/>
      <c r="G59" s="150"/>
      <c r="H59" s="97">
        <v>95258296</v>
      </c>
      <c r="I59" s="103">
        <v>22271918.649999999</v>
      </c>
      <c r="J59" s="104">
        <v>72997752.700000003</v>
      </c>
      <c r="K59" s="119" t="str">
        <f t="shared" si="1"/>
        <v>00020000000000000000</v>
      </c>
      <c r="L59" s="106" t="s">
        <v>695</v>
      </c>
    </row>
    <row r="60" spans="1:12" ht="33.75">
      <c r="A60" s="100" t="s">
        <v>696</v>
      </c>
      <c r="B60" s="101" t="s">
        <v>6</v>
      </c>
      <c r="C60" s="102" t="s">
        <v>72</v>
      </c>
      <c r="D60" s="148" t="s">
        <v>697</v>
      </c>
      <c r="E60" s="149"/>
      <c r="F60" s="149"/>
      <c r="G60" s="150"/>
      <c r="H60" s="97">
        <v>95606649</v>
      </c>
      <c r="I60" s="103">
        <v>22608896.300000001</v>
      </c>
      <c r="J60" s="104">
        <v>72997752.700000003</v>
      </c>
      <c r="K60" s="119" t="str">
        <f t="shared" si="1"/>
        <v>00020200000000000000</v>
      </c>
      <c r="L60" s="106" t="s">
        <v>698</v>
      </c>
    </row>
    <row r="61" spans="1:12" ht="22.5">
      <c r="A61" s="100" t="s">
        <v>699</v>
      </c>
      <c r="B61" s="101" t="s">
        <v>6</v>
      </c>
      <c r="C61" s="102" t="s">
        <v>72</v>
      </c>
      <c r="D61" s="148" t="s">
        <v>700</v>
      </c>
      <c r="E61" s="149"/>
      <c r="F61" s="149"/>
      <c r="G61" s="150"/>
      <c r="H61" s="97">
        <v>95000549</v>
      </c>
      <c r="I61" s="103">
        <v>22306296.300000001</v>
      </c>
      <c r="J61" s="104">
        <v>72694252.700000003</v>
      </c>
      <c r="K61" s="119" t="str">
        <f t="shared" si="1"/>
        <v>00020220000000000150</v>
      </c>
      <c r="L61" s="106" t="s">
        <v>701</v>
      </c>
    </row>
    <row r="62" spans="1:12" ht="78.75">
      <c r="A62" s="100" t="s">
        <v>702</v>
      </c>
      <c r="B62" s="101" t="s">
        <v>6</v>
      </c>
      <c r="C62" s="102" t="s">
        <v>72</v>
      </c>
      <c r="D62" s="148" t="s">
        <v>703</v>
      </c>
      <c r="E62" s="149"/>
      <c r="F62" s="149"/>
      <c r="G62" s="150"/>
      <c r="H62" s="97">
        <v>76767800</v>
      </c>
      <c r="I62" s="103">
        <v>22254828.300000001</v>
      </c>
      <c r="J62" s="104">
        <v>54512971.700000003</v>
      </c>
      <c r="K62" s="119" t="str">
        <f t="shared" si="1"/>
        <v>00020225113000000150</v>
      </c>
      <c r="L62" s="106" t="s">
        <v>704</v>
      </c>
    </row>
    <row r="63" spans="1:12" s="85" customFormat="1" ht="90">
      <c r="A63" s="80" t="s">
        <v>705</v>
      </c>
      <c r="B63" s="79" t="s">
        <v>6</v>
      </c>
      <c r="C63" s="122" t="s">
        <v>72</v>
      </c>
      <c r="D63" s="151" t="s">
        <v>706</v>
      </c>
      <c r="E63" s="152"/>
      <c r="F63" s="152"/>
      <c r="G63" s="153"/>
      <c r="H63" s="81">
        <v>76767800</v>
      </c>
      <c r="I63" s="82">
        <v>22254828.300000001</v>
      </c>
      <c r="J63" s="83">
        <f>IF(IF(H63="",0,H63)=0,0,(IF(H63&gt;0,IF(I63&gt;H63,0,H63-I63),IF(I63&gt;H63,H63-I63,0))))</f>
        <v>54512971.700000003</v>
      </c>
      <c r="K63" s="120" t="str">
        <f t="shared" si="1"/>
        <v>00020225113130000150</v>
      </c>
      <c r="L63" s="84" t="str">
        <f>C63 &amp; D63 &amp; G63</f>
        <v>00020225113130000150</v>
      </c>
    </row>
    <row r="64" spans="1:12" ht="22.5">
      <c r="A64" s="100" t="s">
        <v>707</v>
      </c>
      <c r="B64" s="101" t="s">
        <v>6</v>
      </c>
      <c r="C64" s="102" t="s">
        <v>72</v>
      </c>
      <c r="D64" s="148" t="s">
        <v>708</v>
      </c>
      <c r="E64" s="149"/>
      <c r="F64" s="149"/>
      <c r="G64" s="150"/>
      <c r="H64" s="97">
        <v>4585281</v>
      </c>
      <c r="I64" s="103">
        <v>0</v>
      </c>
      <c r="J64" s="104">
        <v>4585281</v>
      </c>
      <c r="K64" s="119" t="str">
        <f t="shared" si="1"/>
        <v>00020225555000000150</v>
      </c>
      <c r="L64" s="106" t="s">
        <v>709</v>
      </c>
    </row>
    <row r="65" spans="1:12" s="85" customFormat="1" ht="22.5">
      <c r="A65" s="80" t="s">
        <v>710</v>
      </c>
      <c r="B65" s="79" t="s">
        <v>6</v>
      </c>
      <c r="C65" s="122" t="s">
        <v>72</v>
      </c>
      <c r="D65" s="151" t="s">
        <v>711</v>
      </c>
      <c r="E65" s="152"/>
      <c r="F65" s="152"/>
      <c r="G65" s="153"/>
      <c r="H65" s="81">
        <v>4585281</v>
      </c>
      <c r="I65" s="82">
        <v>0</v>
      </c>
      <c r="J65" s="83">
        <f>IF(IF(H65="",0,H65)=0,0,(IF(H65&gt;0,IF(I65&gt;H65,0,H65-I65),IF(I65&gt;H65,H65-I65,0))))</f>
        <v>4585281</v>
      </c>
      <c r="K65" s="120" t="str">
        <f t="shared" si="1"/>
        <v>00020225555130000150</v>
      </c>
      <c r="L65" s="84" t="str">
        <f>C65 &amp; D65 &amp; G65</f>
        <v>00020225555130000150</v>
      </c>
    </row>
    <row r="66" spans="1:12">
      <c r="A66" s="100" t="s">
        <v>712</v>
      </c>
      <c r="B66" s="101" t="s">
        <v>6</v>
      </c>
      <c r="C66" s="102" t="s">
        <v>72</v>
      </c>
      <c r="D66" s="148" t="s">
        <v>713</v>
      </c>
      <c r="E66" s="149"/>
      <c r="F66" s="149"/>
      <c r="G66" s="150"/>
      <c r="H66" s="97">
        <v>13647468</v>
      </c>
      <c r="I66" s="103">
        <v>51468</v>
      </c>
      <c r="J66" s="104">
        <v>13596000</v>
      </c>
      <c r="K66" s="119" t="str">
        <f t="shared" si="1"/>
        <v>00020229999000000150</v>
      </c>
      <c r="L66" s="106" t="s">
        <v>714</v>
      </c>
    </row>
    <row r="67" spans="1:12" s="85" customFormat="1">
      <c r="A67" s="80" t="s">
        <v>715</v>
      </c>
      <c r="B67" s="79" t="s">
        <v>6</v>
      </c>
      <c r="C67" s="122" t="s">
        <v>72</v>
      </c>
      <c r="D67" s="151" t="s">
        <v>716</v>
      </c>
      <c r="E67" s="152"/>
      <c r="F67" s="152"/>
      <c r="G67" s="153"/>
      <c r="H67" s="81">
        <v>13647468</v>
      </c>
      <c r="I67" s="82">
        <v>51468</v>
      </c>
      <c r="J67" s="83">
        <f>IF(IF(H67="",0,H67)=0,0,(IF(H67&gt;0,IF(I67&gt;H67,0,H67-I67),IF(I67&gt;H67,H67-I67,0))))</f>
        <v>13596000</v>
      </c>
      <c r="K67" s="120" t="str">
        <f t="shared" si="1"/>
        <v>00020229999130000150</v>
      </c>
      <c r="L67" s="84" t="str">
        <f>C67 &amp; D67 &amp; G67</f>
        <v>00020229999130000150</v>
      </c>
    </row>
    <row r="68" spans="1:12" ht="22.5">
      <c r="A68" s="100" t="s">
        <v>717</v>
      </c>
      <c r="B68" s="101" t="s">
        <v>6</v>
      </c>
      <c r="C68" s="102" t="s">
        <v>72</v>
      </c>
      <c r="D68" s="148" t="s">
        <v>718</v>
      </c>
      <c r="E68" s="149"/>
      <c r="F68" s="149"/>
      <c r="G68" s="150"/>
      <c r="H68" s="97">
        <v>606100</v>
      </c>
      <c r="I68" s="103">
        <v>302600</v>
      </c>
      <c r="J68" s="104">
        <v>303500</v>
      </c>
      <c r="K68" s="119" t="str">
        <f t="shared" si="1"/>
        <v>00020230000000000150</v>
      </c>
      <c r="L68" s="106" t="s">
        <v>719</v>
      </c>
    </row>
    <row r="69" spans="1:12" ht="33.75">
      <c r="A69" s="100" t="s">
        <v>720</v>
      </c>
      <c r="B69" s="101" t="s">
        <v>6</v>
      </c>
      <c r="C69" s="102" t="s">
        <v>72</v>
      </c>
      <c r="D69" s="148" t="s">
        <v>721</v>
      </c>
      <c r="E69" s="149"/>
      <c r="F69" s="149"/>
      <c r="G69" s="150"/>
      <c r="H69" s="97">
        <v>1000</v>
      </c>
      <c r="I69" s="103">
        <v>0</v>
      </c>
      <c r="J69" s="104">
        <v>1000</v>
      </c>
      <c r="K69" s="119" t="str">
        <f t="shared" si="1"/>
        <v>00020230024000000150</v>
      </c>
      <c r="L69" s="106" t="s">
        <v>722</v>
      </c>
    </row>
    <row r="70" spans="1:12" s="85" customFormat="1" ht="33.75">
      <c r="A70" s="80" t="s">
        <v>723</v>
      </c>
      <c r="B70" s="79" t="s">
        <v>6</v>
      </c>
      <c r="C70" s="122" t="s">
        <v>72</v>
      </c>
      <c r="D70" s="151" t="s">
        <v>724</v>
      </c>
      <c r="E70" s="152"/>
      <c r="F70" s="152"/>
      <c r="G70" s="153"/>
      <c r="H70" s="81">
        <v>1000</v>
      </c>
      <c r="I70" s="82">
        <v>0</v>
      </c>
      <c r="J70" s="83">
        <f>IF(IF(H70="",0,H70)=0,0,(IF(H70&gt;0,IF(I70&gt;H70,0,H70-I70),IF(I70&gt;H70,H70-I70,0))))</f>
        <v>1000</v>
      </c>
      <c r="K70" s="120" t="str">
        <f t="shared" si="1"/>
        <v>00020230024130000150</v>
      </c>
      <c r="L70" s="84" t="str">
        <f>C70 &amp; D70 &amp; G70</f>
        <v>00020230024130000150</v>
      </c>
    </row>
    <row r="71" spans="1:12" ht="33.75">
      <c r="A71" s="100" t="s">
        <v>725</v>
      </c>
      <c r="B71" s="101" t="s">
        <v>6</v>
      </c>
      <c r="C71" s="102" t="s">
        <v>72</v>
      </c>
      <c r="D71" s="148" t="s">
        <v>726</v>
      </c>
      <c r="E71" s="149"/>
      <c r="F71" s="149"/>
      <c r="G71" s="150"/>
      <c r="H71" s="97">
        <v>605100</v>
      </c>
      <c r="I71" s="103">
        <v>302600</v>
      </c>
      <c r="J71" s="104">
        <v>302500</v>
      </c>
      <c r="K71" s="119" t="str">
        <f t="shared" si="1"/>
        <v>00020235118000000150</v>
      </c>
      <c r="L71" s="106" t="s">
        <v>727</v>
      </c>
    </row>
    <row r="72" spans="1:12" s="85" customFormat="1" ht="33.75">
      <c r="A72" s="80" t="s">
        <v>728</v>
      </c>
      <c r="B72" s="79" t="s">
        <v>6</v>
      </c>
      <c r="C72" s="122" t="s">
        <v>72</v>
      </c>
      <c r="D72" s="151" t="s">
        <v>729</v>
      </c>
      <c r="E72" s="152"/>
      <c r="F72" s="152"/>
      <c r="G72" s="153"/>
      <c r="H72" s="81">
        <v>605100</v>
      </c>
      <c r="I72" s="82">
        <v>302600</v>
      </c>
      <c r="J72" s="83">
        <f>IF(IF(H72="",0,H72)=0,0,(IF(H72&gt;0,IF(I72&gt;H72,0,H72-I72),IF(I72&gt;H72,H72-I72,0))))</f>
        <v>302500</v>
      </c>
      <c r="K72" s="120" t="str">
        <f t="shared" si="1"/>
        <v>00020235118130000150</v>
      </c>
      <c r="L72" s="84" t="str">
        <f>C72 &amp; D72 &amp; G72</f>
        <v>00020235118130000150</v>
      </c>
    </row>
    <row r="73" spans="1:12">
      <c r="A73" s="100" t="s">
        <v>730</v>
      </c>
      <c r="B73" s="101" t="s">
        <v>6</v>
      </c>
      <c r="C73" s="102" t="s">
        <v>72</v>
      </c>
      <c r="D73" s="148" t="s">
        <v>731</v>
      </c>
      <c r="E73" s="149"/>
      <c r="F73" s="149"/>
      <c r="G73" s="150"/>
      <c r="H73" s="97">
        <v>153444</v>
      </c>
      <c r="I73" s="103">
        <v>164819.35</v>
      </c>
      <c r="J73" s="104">
        <v>0</v>
      </c>
      <c r="K73" s="119" t="str">
        <f t="shared" si="1"/>
        <v>00020700000000000000</v>
      </c>
      <c r="L73" s="106" t="s">
        <v>732</v>
      </c>
    </row>
    <row r="74" spans="1:12" ht="22.5">
      <c r="A74" s="100" t="s">
        <v>733</v>
      </c>
      <c r="B74" s="101" t="s">
        <v>6</v>
      </c>
      <c r="C74" s="102" t="s">
        <v>72</v>
      </c>
      <c r="D74" s="148" t="s">
        <v>734</v>
      </c>
      <c r="E74" s="149"/>
      <c r="F74" s="149"/>
      <c r="G74" s="150"/>
      <c r="H74" s="97">
        <v>153444</v>
      </c>
      <c r="I74" s="103">
        <v>164819.35</v>
      </c>
      <c r="J74" s="104">
        <v>0</v>
      </c>
      <c r="K74" s="119" t="str">
        <f t="shared" si="1"/>
        <v>00020705000130000150</v>
      </c>
      <c r="L74" s="106" t="s">
        <v>735</v>
      </c>
    </row>
    <row r="75" spans="1:12" s="85" customFormat="1" ht="22.5">
      <c r="A75" s="80" t="s">
        <v>733</v>
      </c>
      <c r="B75" s="79" t="s">
        <v>6</v>
      </c>
      <c r="C75" s="122" t="s">
        <v>72</v>
      </c>
      <c r="D75" s="151" t="s">
        <v>736</v>
      </c>
      <c r="E75" s="152"/>
      <c r="F75" s="152"/>
      <c r="G75" s="153"/>
      <c r="H75" s="81">
        <v>153444</v>
      </c>
      <c r="I75" s="82">
        <v>164819.35</v>
      </c>
      <c r="J75" s="83">
        <f>IF(IF(H75="",0,H75)=0,0,(IF(H75&gt;0,IF(I75&gt;H75,0,H75-I75),IF(I75&gt;H75,H75-I75,0))))</f>
        <v>0</v>
      </c>
      <c r="K75" s="120" t="str">
        <f t="shared" si="1"/>
        <v>00020705030130000150</v>
      </c>
      <c r="L75" s="84" t="str">
        <f>C75 &amp; D75 &amp; G75</f>
        <v>00020705030130000150</v>
      </c>
    </row>
    <row r="76" spans="1:12" ht="33.75">
      <c r="A76" s="100" t="s">
        <v>737</v>
      </c>
      <c r="B76" s="101" t="s">
        <v>6</v>
      </c>
      <c r="C76" s="102" t="s">
        <v>72</v>
      </c>
      <c r="D76" s="148" t="s">
        <v>738</v>
      </c>
      <c r="E76" s="149"/>
      <c r="F76" s="149"/>
      <c r="G76" s="150"/>
      <c r="H76" s="97">
        <v>-501797</v>
      </c>
      <c r="I76" s="103">
        <v>-501797</v>
      </c>
      <c r="J76" s="104">
        <v>0</v>
      </c>
      <c r="K76" s="119" t="str">
        <f t="shared" si="1"/>
        <v>00021900000000000000</v>
      </c>
      <c r="L76" s="106" t="s">
        <v>739</v>
      </c>
    </row>
    <row r="77" spans="1:12" ht="45">
      <c r="A77" s="100" t="s">
        <v>740</v>
      </c>
      <c r="B77" s="101" t="s">
        <v>6</v>
      </c>
      <c r="C77" s="102" t="s">
        <v>72</v>
      </c>
      <c r="D77" s="148" t="s">
        <v>741</v>
      </c>
      <c r="E77" s="149"/>
      <c r="F77" s="149"/>
      <c r="G77" s="150"/>
      <c r="H77" s="97">
        <v>-501797</v>
      </c>
      <c r="I77" s="103">
        <v>-501797</v>
      </c>
      <c r="J77" s="104">
        <v>0</v>
      </c>
      <c r="K77" s="119" t="str">
        <f t="shared" si="1"/>
        <v>00021900000130000150</v>
      </c>
      <c r="L77" s="106" t="s">
        <v>742</v>
      </c>
    </row>
    <row r="78" spans="1:12" s="85" customFormat="1" ht="45">
      <c r="A78" s="80" t="s">
        <v>743</v>
      </c>
      <c r="B78" s="79" t="s">
        <v>6</v>
      </c>
      <c r="C78" s="122" t="s">
        <v>72</v>
      </c>
      <c r="D78" s="151" t="s">
        <v>744</v>
      </c>
      <c r="E78" s="152"/>
      <c r="F78" s="152"/>
      <c r="G78" s="153"/>
      <c r="H78" s="81">
        <v>-501797</v>
      </c>
      <c r="I78" s="82">
        <v>-501797</v>
      </c>
      <c r="J78" s="83">
        <f>IF(IF(H78="",0,H78)=0,0,(IF(H78&gt;0,IF(I78&gt;H78,0,H78-I78),IF(I78&gt;H78,H78-I78,0))))</f>
        <v>0</v>
      </c>
      <c r="K78" s="120" t="str">
        <f t="shared" si="1"/>
        <v>00021960010130000150</v>
      </c>
      <c r="L78" s="84" t="str">
        <f>C78 &amp; D78 &amp; G78</f>
        <v>00021960010130000150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3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64" t="s">
        <v>39</v>
      </c>
      <c r="B83" s="164" t="s">
        <v>40</v>
      </c>
      <c r="C83" s="177" t="s">
        <v>44</v>
      </c>
      <c r="D83" s="178"/>
      <c r="E83" s="178"/>
      <c r="F83" s="178"/>
      <c r="G83" s="179"/>
      <c r="H83" s="164" t="s">
        <v>42</v>
      </c>
      <c r="I83" s="164" t="s">
        <v>23</v>
      </c>
      <c r="J83" s="164" t="s">
        <v>43</v>
      </c>
      <c r="K83" s="114"/>
    </row>
    <row r="84" spans="1:12">
      <c r="A84" s="165"/>
      <c r="B84" s="165"/>
      <c r="C84" s="180"/>
      <c r="D84" s="181"/>
      <c r="E84" s="181"/>
      <c r="F84" s="181"/>
      <c r="G84" s="182"/>
      <c r="H84" s="165"/>
      <c r="I84" s="165"/>
      <c r="J84" s="165"/>
      <c r="K84" s="114"/>
    </row>
    <row r="85" spans="1:12">
      <c r="A85" s="166"/>
      <c r="B85" s="166"/>
      <c r="C85" s="183"/>
      <c r="D85" s="184"/>
      <c r="E85" s="184"/>
      <c r="F85" s="184"/>
      <c r="G85" s="185"/>
      <c r="H85" s="166"/>
      <c r="I85" s="166"/>
      <c r="J85" s="166"/>
      <c r="K85" s="114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5"/>
    </row>
    <row r="87" spans="1:12">
      <c r="A87" s="71" t="s">
        <v>5</v>
      </c>
      <c r="B87" s="38" t="s">
        <v>7</v>
      </c>
      <c r="C87" s="186" t="s">
        <v>17</v>
      </c>
      <c r="D87" s="187"/>
      <c r="E87" s="187"/>
      <c r="F87" s="187"/>
      <c r="G87" s="188"/>
      <c r="H87" s="52">
        <v>139531893.69999999</v>
      </c>
      <c r="I87" s="52">
        <v>39381737.649999999</v>
      </c>
      <c r="J87" s="105">
        <v>100150156.05</v>
      </c>
    </row>
    <row r="88" spans="1:12" ht="12.75" customHeight="1">
      <c r="A88" s="73" t="s">
        <v>4</v>
      </c>
      <c r="B88" s="50"/>
      <c r="C88" s="189"/>
      <c r="D88" s="190"/>
      <c r="E88" s="190"/>
      <c r="F88" s="190"/>
      <c r="G88" s="191"/>
      <c r="H88" s="59"/>
      <c r="I88" s="60"/>
      <c r="J88" s="61"/>
    </row>
    <row r="89" spans="1:12">
      <c r="A89" s="100" t="s">
        <v>113</v>
      </c>
      <c r="B89" s="101" t="s">
        <v>7</v>
      </c>
      <c r="C89" s="102" t="s">
        <v>72</v>
      </c>
      <c r="D89" s="125" t="s">
        <v>115</v>
      </c>
      <c r="E89" s="148" t="s">
        <v>114</v>
      </c>
      <c r="F89" s="154"/>
      <c r="G89" s="130" t="s">
        <v>72</v>
      </c>
      <c r="H89" s="97">
        <v>1512530.66</v>
      </c>
      <c r="I89" s="103">
        <v>1222354</v>
      </c>
      <c r="J89" s="104">
        <v>290176.65999999997</v>
      </c>
      <c r="K89" s="119" t="str">
        <f t="shared" ref="K89:K152" si="2">C89 &amp; D89 &amp;E89 &amp; F89 &amp; G89</f>
        <v>00001000000000000000</v>
      </c>
      <c r="L89" s="107" t="s">
        <v>96</v>
      </c>
    </row>
    <row r="90" spans="1:12" ht="33.75">
      <c r="A90" s="100" t="s">
        <v>116</v>
      </c>
      <c r="B90" s="101" t="s">
        <v>7</v>
      </c>
      <c r="C90" s="102" t="s">
        <v>72</v>
      </c>
      <c r="D90" s="125" t="s">
        <v>118</v>
      </c>
      <c r="E90" s="148" t="s">
        <v>114</v>
      </c>
      <c r="F90" s="154"/>
      <c r="G90" s="130" t="s">
        <v>72</v>
      </c>
      <c r="H90" s="97">
        <v>378900</v>
      </c>
      <c r="I90" s="103">
        <v>343400</v>
      </c>
      <c r="J90" s="104">
        <v>35500</v>
      </c>
      <c r="K90" s="119" t="str">
        <f t="shared" si="2"/>
        <v>00001060000000000000</v>
      </c>
      <c r="L90" s="107" t="s">
        <v>117</v>
      </c>
    </row>
    <row r="91" spans="1:12" ht="33.75">
      <c r="A91" s="100" t="s">
        <v>119</v>
      </c>
      <c r="B91" s="101" t="s">
        <v>7</v>
      </c>
      <c r="C91" s="102" t="s">
        <v>72</v>
      </c>
      <c r="D91" s="125" t="s">
        <v>118</v>
      </c>
      <c r="E91" s="148" t="s">
        <v>121</v>
      </c>
      <c r="F91" s="154"/>
      <c r="G91" s="130" t="s">
        <v>72</v>
      </c>
      <c r="H91" s="97">
        <v>100000</v>
      </c>
      <c r="I91" s="103">
        <v>64500</v>
      </c>
      <c r="J91" s="104">
        <v>35500</v>
      </c>
      <c r="K91" s="119" t="str">
        <f t="shared" si="2"/>
        <v>00001060100000000000</v>
      </c>
      <c r="L91" s="107" t="s">
        <v>120</v>
      </c>
    </row>
    <row r="92" spans="1:12" ht="33.75">
      <c r="A92" s="100" t="s">
        <v>122</v>
      </c>
      <c r="B92" s="101" t="s">
        <v>7</v>
      </c>
      <c r="C92" s="102" t="s">
        <v>72</v>
      </c>
      <c r="D92" s="125" t="s">
        <v>118</v>
      </c>
      <c r="E92" s="148" t="s">
        <v>124</v>
      </c>
      <c r="F92" s="154"/>
      <c r="G92" s="130" t="s">
        <v>72</v>
      </c>
      <c r="H92" s="97">
        <v>100000</v>
      </c>
      <c r="I92" s="103">
        <v>64500</v>
      </c>
      <c r="J92" s="104">
        <v>35500</v>
      </c>
      <c r="K92" s="119" t="str">
        <f t="shared" si="2"/>
        <v>00001060100299990000</v>
      </c>
      <c r="L92" s="107" t="s">
        <v>123</v>
      </c>
    </row>
    <row r="93" spans="1:12" ht="22.5">
      <c r="A93" s="100" t="s">
        <v>125</v>
      </c>
      <c r="B93" s="101" t="s">
        <v>7</v>
      </c>
      <c r="C93" s="102" t="s">
        <v>72</v>
      </c>
      <c r="D93" s="125" t="s">
        <v>118</v>
      </c>
      <c r="E93" s="148" t="s">
        <v>124</v>
      </c>
      <c r="F93" s="154"/>
      <c r="G93" s="130" t="s">
        <v>7</v>
      </c>
      <c r="H93" s="97">
        <v>100000</v>
      </c>
      <c r="I93" s="103">
        <v>64500</v>
      </c>
      <c r="J93" s="104">
        <v>35500</v>
      </c>
      <c r="K93" s="119" t="str">
        <f t="shared" si="2"/>
        <v>00001060100299990200</v>
      </c>
      <c r="L93" s="107" t="s">
        <v>126</v>
      </c>
    </row>
    <row r="94" spans="1:12" ht="22.5">
      <c r="A94" s="100" t="s">
        <v>127</v>
      </c>
      <c r="B94" s="101" t="s">
        <v>7</v>
      </c>
      <c r="C94" s="102" t="s">
        <v>72</v>
      </c>
      <c r="D94" s="125" t="s">
        <v>118</v>
      </c>
      <c r="E94" s="148" t="s">
        <v>124</v>
      </c>
      <c r="F94" s="154"/>
      <c r="G94" s="130" t="s">
        <v>129</v>
      </c>
      <c r="H94" s="97">
        <v>100000</v>
      </c>
      <c r="I94" s="103">
        <v>64500</v>
      </c>
      <c r="J94" s="104">
        <v>35500</v>
      </c>
      <c r="K94" s="119" t="str">
        <f t="shared" si="2"/>
        <v>00001060100299990240</v>
      </c>
      <c r="L94" s="107" t="s">
        <v>128</v>
      </c>
    </row>
    <row r="95" spans="1:12" s="85" customFormat="1" ht="22.5">
      <c r="A95" s="80" t="s">
        <v>130</v>
      </c>
      <c r="B95" s="79" t="s">
        <v>7</v>
      </c>
      <c r="C95" s="122" t="s">
        <v>72</v>
      </c>
      <c r="D95" s="126" t="s">
        <v>118</v>
      </c>
      <c r="E95" s="151" t="s">
        <v>124</v>
      </c>
      <c r="F95" s="155"/>
      <c r="G95" s="123" t="s">
        <v>131</v>
      </c>
      <c r="H95" s="81">
        <v>100000</v>
      </c>
      <c r="I95" s="82">
        <v>64500</v>
      </c>
      <c r="J95" s="83">
        <f>IF(IF(H95="",0,H95)=0,0,(IF(H95&gt;0,IF(I95&gt;H95,0,H95-I95),IF(I95&gt;H95,H95-I95,0))))</f>
        <v>35500</v>
      </c>
      <c r="K95" s="119" t="str">
        <f t="shared" si="2"/>
        <v>00001060100299990242</v>
      </c>
      <c r="L95" s="84" t="str">
        <f>C95 &amp; D95 &amp;E95 &amp; F95 &amp; G95</f>
        <v>00001060100299990242</v>
      </c>
    </row>
    <row r="96" spans="1:12">
      <c r="A96" s="100" t="s">
        <v>132</v>
      </c>
      <c r="B96" s="101" t="s">
        <v>7</v>
      </c>
      <c r="C96" s="102" t="s">
        <v>72</v>
      </c>
      <c r="D96" s="125" t="s">
        <v>118</v>
      </c>
      <c r="E96" s="148" t="s">
        <v>134</v>
      </c>
      <c r="F96" s="154"/>
      <c r="G96" s="130" t="s">
        <v>72</v>
      </c>
      <c r="H96" s="97">
        <v>278900</v>
      </c>
      <c r="I96" s="103">
        <v>278900</v>
      </c>
      <c r="J96" s="104">
        <v>0</v>
      </c>
      <c r="K96" s="119" t="str">
        <f t="shared" si="2"/>
        <v>00001067000000000000</v>
      </c>
      <c r="L96" s="107" t="s">
        <v>133</v>
      </c>
    </row>
    <row r="97" spans="1:12" ht="22.5">
      <c r="A97" s="100" t="s">
        <v>135</v>
      </c>
      <c r="B97" s="101" t="s">
        <v>7</v>
      </c>
      <c r="C97" s="102" t="s">
        <v>72</v>
      </c>
      <c r="D97" s="125" t="s">
        <v>118</v>
      </c>
      <c r="E97" s="148" t="s">
        <v>137</v>
      </c>
      <c r="F97" s="154"/>
      <c r="G97" s="130" t="s">
        <v>72</v>
      </c>
      <c r="H97" s="97">
        <v>278900</v>
      </c>
      <c r="I97" s="103">
        <v>278900</v>
      </c>
      <c r="J97" s="104">
        <v>0</v>
      </c>
      <c r="K97" s="119" t="str">
        <f t="shared" si="2"/>
        <v>00001067300000000000</v>
      </c>
      <c r="L97" s="107" t="s">
        <v>136</v>
      </c>
    </row>
    <row r="98" spans="1:12" ht="22.5">
      <c r="A98" s="100" t="s">
        <v>138</v>
      </c>
      <c r="B98" s="101" t="s">
        <v>7</v>
      </c>
      <c r="C98" s="102" t="s">
        <v>72</v>
      </c>
      <c r="D98" s="125" t="s">
        <v>118</v>
      </c>
      <c r="E98" s="148" t="s">
        <v>140</v>
      </c>
      <c r="F98" s="154"/>
      <c r="G98" s="130" t="s">
        <v>72</v>
      </c>
      <c r="H98" s="97">
        <v>278900</v>
      </c>
      <c r="I98" s="103">
        <v>278900</v>
      </c>
      <c r="J98" s="104">
        <v>0</v>
      </c>
      <c r="K98" s="119" t="str">
        <f t="shared" si="2"/>
        <v>00001067320001010000</v>
      </c>
      <c r="L98" s="107" t="s">
        <v>139</v>
      </c>
    </row>
    <row r="99" spans="1:12">
      <c r="A99" s="100" t="s">
        <v>141</v>
      </c>
      <c r="B99" s="101" t="s">
        <v>7</v>
      </c>
      <c r="C99" s="102" t="s">
        <v>72</v>
      </c>
      <c r="D99" s="125" t="s">
        <v>118</v>
      </c>
      <c r="E99" s="148" t="s">
        <v>140</v>
      </c>
      <c r="F99" s="154"/>
      <c r="G99" s="130" t="s">
        <v>8</v>
      </c>
      <c r="H99" s="97">
        <v>278900</v>
      </c>
      <c r="I99" s="103">
        <v>278900</v>
      </c>
      <c r="J99" s="104">
        <v>0</v>
      </c>
      <c r="K99" s="119" t="str">
        <f t="shared" si="2"/>
        <v>00001067320001010500</v>
      </c>
      <c r="L99" s="107" t="s">
        <v>142</v>
      </c>
    </row>
    <row r="100" spans="1:12" s="85" customFormat="1">
      <c r="A100" s="80" t="s">
        <v>143</v>
      </c>
      <c r="B100" s="79" t="s">
        <v>7</v>
      </c>
      <c r="C100" s="122" t="s">
        <v>72</v>
      </c>
      <c r="D100" s="126" t="s">
        <v>118</v>
      </c>
      <c r="E100" s="151" t="s">
        <v>140</v>
      </c>
      <c r="F100" s="155"/>
      <c r="G100" s="123" t="s">
        <v>144</v>
      </c>
      <c r="H100" s="81">
        <v>278900</v>
      </c>
      <c r="I100" s="82">
        <v>278900</v>
      </c>
      <c r="J100" s="83">
        <f>IF(IF(H100="",0,H100)=0,0,(IF(H100&gt;0,IF(I100&gt;H100,0,H100-I100),IF(I100&gt;H100,H100-I100,0))))</f>
        <v>0</v>
      </c>
      <c r="K100" s="119" t="str">
        <f t="shared" si="2"/>
        <v>00001067320001010540</v>
      </c>
      <c r="L100" s="84" t="str">
        <f>C100 &amp; D100 &amp;E100 &amp; F100 &amp; G100</f>
        <v>00001067320001010540</v>
      </c>
    </row>
    <row r="101" spans="1:12">
      <c r="A101" s="100" t="s">
        <v>145</v>
      </c>
      <c r="B101" s="101" t="s">
        <v>7</v>
      </c>
      <c r="C101" s="102" t="s">
        <v>72</v>
      </c>
      <c r="D101" s="125" t="s">
        <v>147</v>
      </c>
      <c r="E101" s="148" t="s">
        <v>114</v>
      </c>
      <c r="F101" s="154"/>
      <c r="G101" s="130" t="s">
        <v>72</v>
      </c>
      <c r="H101" s="97">
        <v>842800</v>
      </c>
      <c r="I101" s="103">
        <v>842800</v>
      </c>
      <c r="J101" s="104">
        <v>0</v>
      </c>
      <c r="K101" s="119" t="str">
        <f t="shared" si="2"/>
        <v>00001070000000000000</v>
      </c>
      <c r="L101" s="107" t="s">
        <v>146</v>
      </c>
    </row>
    <row r="102" spans="1:12">
      <c r="A102" s="100" t="s">
        <v>132</v>
      </c>
      <c r="B102" s="101" t="s">
        <v>7</v>
      </c>
      <c r="C102" s="102" t="s">
        <v>72</v>
      </c>
      <c r="D102" s="125" t="s">
        <v>147</v>
      </c>
      <c r="E102" s="148" t="s">
        <v>134</v>
      </c>
      <c r="F102" s="154"/>
      <c r="G102" s="130" t="s">
        <v>72</v>
      </c>
      <c r="H102" s="97">
        <v>842800</v>
      </c>
      <c r="I102" s="103">
        <v>842800</v>
      </c>
      <c r="J102" s="104">
        <v>0</v>
      </c>
      <c r="K102" s="119" t="str">
        <f t="shared" si="2"/>
        <v>00001077000000000000</v>
      </c>
      <c r="L102" s="107" t="s">
        <v>148</v>
      </c>
    </row>
    <row r="103" spans="1:12" ht="33.75">
      <c r="A103" s="100" t="s">
        <v>149</v>
      </c>
      <c r="B103" s="101" t="s">
        <v>7</v>
      </c>
      <c r="C103" s="102" t="s">
        <v>72</v>
      </c>
      <c r="D103" s="125" t="s">
        <v>147</v>
      </c>
      <c r="E103" s="148" t="s">
        <v>151</v>
      </c>
      <c r="F103" s="154"/>
      <c r="G103" s="130" t="s">
        <v>72</v>
      </c>
      <c r="H103" s="97">
        <v>842800</v>
      </c>
      <c r="I103" s="103">
        <v>842800</v>
      </c>
      <c r="J103" s="104">
        <v>0</v>
      </c>
      <c r="K103" s="119" t="str">
        <f t="shared" si="2"/>
        <v>00001077200000000000</v>
      </c>
      <c r="L103" s="107" t="s">
        <v>150</v>
      </c>
    </row>
    <row r="104" spans="1:12" ht="22.5">
      <c r="A104" s="100" t="s">
        <v>152</v>
      </c>
      <c r="B104" s="101" t="s">
        <v>7</v>
      </c>
      <c r="C104" s="102" t="s">
        <v>72</v>
      </c>
      <c r="D104" s="125" t="s">
        <v>147</v>
      </c>
      <c r="E104" s="148" t="s">
        <v>154</v>
      </c>
      <c r="F104" s="154"/>
      <c r="G104" s="130" t="s">
        <v>72</v>
      </c>
      <c r="H104" s="97">
        <v>842800</v>
      </c>
      <c r="I104" s="103">
        <v>842800</v>
      </c>
      <c r="J104" s="104">
        <v>0</v>
      </c>
      <c r="K104" s="119" t="str">
        <f t="shared" si="2"/>
        <v>00001077200023340000</v>
      </c>
      <c r="L104" s="107" t="s">
        <v>153</v>
      </c>
    </row>
    <row r="105" spans="1:12" ht="22.5">
      <c r="A105" s="100" t="s">
        <v>125</v>
      </c>
      <c r="B105" s="101" t="s">
        <v>7</v>
      </c>
      <c r="C105" s="102" t="s">
        <v>72</v>
      </c>
      <c r="D105" s="125" t="s">
        <v>147</v>
      </c>
      <c r="E105" s="148" t="s">
        <v>154</v>
      </c>
      <c r="F105" s="154"/>
      <c r="G105" s="130" t="s">
        <v>7</v>
      </c>
      <c r="H105" s="97">
        <v>842800</v>
      </c>
      <c r="I105" s="103">
        <v>842800</v>
      </c>
      <c r="J105" s="104">
        <v>0</v>
      </c>
      <c r="K105" s="119" t="str">
        <f t="shared" si="2"/>
        <v>00001077200023340200</v>
      </c>
      <c r="L105" s="107" t="s">
        <v>155</v>
      </c>
    </row>
    <row r="106" spans="1:12" ht="22.5">
      <c r="A106" s="100" t="s">
        <v>127</v>
      </c>
      <c r="B106" s="101" t="s">
        <v>7</v>
      </c>
      <c r="C106" s="102" t="s">
        <v>72</v>
      </c>
      <c r="D106" s="125" t="s">
        <v>147</v>
      </c>
      <c r="E106" s="148" t="s">
        <v>154</v>
      </c>
      <c r="F106" s="154"/>
      <c r="G106" s="130" t="s">
        <v>129</v>
      </c>
      <c r="H106" s="97">
        <v>842800</v>
      </c>
      <c r="I106" s="103">
        <v>842800</v>
      </c>
      <c r="J106" s="104">
        <v>0</v>
      </c>
      <c r="K106" s="119" t="str">
        <f t="shared" si="2"/>
        <v>00001077200023340240</v>
      </c>
      <c r="L106" s="107" t="s">
        <v>156</v>
      </c>
    </row>
    <row r="107" spans="1:12" s="85" customFormat="1">
      <c r="A107" s="80" t="s">
        <v>157</v>
      </c>
      <c r="B107" s="79" t="s">
        <v>7</v>
      </c>
      <c r="C107" s="122" t="s">
        <v>72</v>
      </c>
      <c r="D107" s="126" t="s">
        <v>147</v>
      </c>
      <c r="E107" s="151" t="s">
        <v>154</v>
      </c>
      <c r="F107" s="155"/>
      <c r="G107" s="123" t="s">
        <v>158</v>
      </c>
      <c r="H107" s="81">
        <v>842800</v>
      </c>
      <c r="I107" s="82">
        <v>842800</v>
      </c>
      <c r="J107" s="83">
        <f>IF(IF(H107="",0,H107)=0,0,(IF(H107&gt;0,IF(I107&gt;H107,0,H107-I107),IF(I107&gt;H107,H107-I107,0))))</f>
        <v>0</v>
      </c>
      <c r="K107" s="119" t="str">
        <f t="shared" si="2"/>
        <v>00001077200023340244</v>
      </c>
      <c r="L107" s="84" t="str">
        <f>C107 &amp; D107 &amp;E107 &amp; F107 &amp; G107</f>
        <v>00001077200023340244</v>
      </c>
    </row>
    <row r="108" spans="1:12">
      <c r="A108" s="100" t="s">
        <v>159</v>
      </c>
      <c r="B108" s="101" t="s">
        <v>7</v>
      </c>
      <c r="C108" s="102" t="s">
        <v>72</v>
      </c>
      <c r="D108" s="125" t="s">
        <v>161</v>
      </c>
      <c r="E108" s="148" t="s">
        <v>114</v>
      </c>
      <c r="F108" s="154"/>
      <c r="G108" s="130" t="s">
        <v>72</v>
      </c>
      <c r="H108" s="97">
        <v>217522.66</v>
      </c>
      <c r="I108" s="103">
        <v>0</v>
      </c>
      <c r="J108" s="104">
        <v>217522.66</v>
      </c>
      <c r="K108" s="119" t="str">
        <f t="shared" si="2"/>
        <v>00001110000000000000</v>
      </c>
      <c r="L108" s="107" t="s">
        <v>160</v>
      </c>
    </row>
    <row r="109" spans="1:12">
      <c r="A109" s="100" t="s">
        <v>132</v>
      </c>
      <c r="B109" s="101" t="s">
        <v>7</v>
      </c>
      <c r="C109" s="102" t="s">
        <v>72</v>
      </c>
      <c r="D109" s="125" t="s">
        <v>161</v>
      </c>
      <c r="E109" s="148" t="s">
        <v>134</v>
      </c>
      <c r="F109" s="154"/>
      <c r="G109" s="130" t="s">
        <v>72</v>
      </c>
      <c r="H109" s="97">
        <v>217522.66</v>
      </c>
      <c r="I109" s="103">
        <v>0</v>
      </c>
      <c r="J109" s="104">
        <v>217522.66</v>
      </c>
      <c r="K109" s="119" t="str">
        <f t="shared" si="2"/>
        <v>00001117000000000000</v>
      </c>
      <c r="L109" s="107" t="s">
        <v>162</v>
      </c>
    </row>
    <row r="110" spans="1:12" ht="33.75">
      <c r="A110" s="100" t="s">
        <v>149</v>
      </c>
      <c r="B110" s="101" t="s">
        <v>7</v>
      </c>
      <c r="C110" s="102" t="s">
        <v>72</v>
      </c>
      <c r="D110" s="125" t="s">
        <v>161</v>
      </c>
      <c r="E110" s="148" t="s">
        <v>151</v>
      </c>
      <c r="F110" s="154"/>
      <c r="G110" s="130" t="s">
        <v>72</v>
      </c>
      <c r="H110" s="97">
        <v>217522.66</v>
      </c>
      <c r="I110" s="103">
        <v>0</v>
      </c>
      <c r="J110" s="104">
        <v>217522.66</v>
      </c>
      <c r="K110" s="119" t="str">
        <f t="shared" si="2"/>
        <v>00001117200000000000</v>
      </c>
      <c r="L110" s="107" t="s">
        <v>163</v>
      </c>
    </row>
    <row r="111" spans="1:12">
      <c r="A111" s="100" t="s">
        <v>164</v>
      </c>
      <c r="B111" s="101" t="s">
        <v>7</v>
      </c>
      <c r="C111" s="102" t="s">
        <v>72</v>
      </c>
      <c r="D111" s="125" t="s">
        <v>161</v>
      </c>
      <c r="E111" s="148" t="s">
        <v>166</v>
      </c>
      <c r="F111" s="154"/>
      <c r="G111" s="130" t="s">
        <v>72</v>
      </c>
      <c r="H111" s="97">
        <v>217522.66</v>
      </c>
      <c r="I111" s="103">
        <v>0</v>
      </c>
      <c r="J111" s="104">
        <v>217522.66</v>
      </c>
      <c r="K111" s="119" t="str">
        <f t="shared" si="2"/>
        <v>00001117200023780000</v>
      </c>
      <c r="L111" s="107" t="s">
        <v>165</v>
      </c>
    </row>
    <row r="112" spans="1:12">
      <c r="A112" s="100" t="s">
        <v>167</v>
      </c>
      <c r="B112" s="101" t="s">
        <v>7</v>
      </c>
      <c r="C112" s="102" t="s">
        <v>72</v>
      </c>
      <c r="D112" s="125" t="s">
        <v>161</v>
      </c>
      <c r="E112" s="148" t="s">
        <v>166</v>
      </c>
      <c r="F112" s="154"/>
      <c r="G112" s="130" t="s">
        <v>169</v>
      </c>
      <c r="H112" s="97">
        <v>217522.66</v>
      </c>
      <c r="I112" s="103">
        <v>0</v>
      </c>
      <c r="J112" s="104">
        <v>217522.66</v>
      </c>
      <c r="K112" s="119" t="str">
        <f t="shared" si="2"/>
        <v>00001117200023780800</v>
      </c>
      <c r="L112" s="107" t="s">
        <v>168</v>
      </c>
    </row>
    <row r="113" spans="1:12" s="85" customFormat="1">
      <c r="A113" s="80" t="s">
        <v>170</v>
      </c>
      <c r="B113" s="79" t="s">
        <v>7</v>
      </c>
      <c r="C113" s="122" t="s">
        <v>72</v>
      </c>
      <c r="D113" s="126" t="s">
        <v>161</v>
      </c>
      <c r="E113" s="151" t="s">
        <v>166</v>
      </c>
      <c r="F113" s="155"/>
      <c r="G113" s="123" t="s">
        <v>171</v>
      </c>
      <c r="H113" s="81">
        <v>217522.66</v>
      </c>
      <c r="I113" s="82">
        <v>0</v>
      </c>
      <c r="J113" s="83">
        <f>IF(IF(H113="",0,H113)=0,0,(IF(H113&gt;0,IF(I113&gt;H113,0,H113-I113),IF(I113&gt;H113,H113-I113,0))))</f>
        <v>217522.66</v>
      </c>
      <c r="K113" s="119" t="str">
        <f t="shared" si="2"/>
        <v>00001117200023780870</v>
      </c>
      <c r="L113" s="84" t="str">
        <f>C113 &amp; D113 &amp;E113 &amp; F113 &amp; G113</f>
        <v>00001117200023780870</v>
      </c>
    </row>
    <row r="114" spans="1:12">
      <c r="A114" s="100" t="s">
        <v>172</v>
      </c>
      <c r="B114" s="101" t="s">
        <v>7</v>
      </c>
      <c r="C114" s="102" t="s">
        <v>72</v>
      </c>
      <c r="D114" s="125" t="s">
        <v>174</v>
      </c>
      <c r="E114" s="148" t="s">
        <v>114</v>
      </c>
      <c r="F114" s="154"/>
      <c r="G114" s="130" t="s">
        <v>72</v>
      </c>
      <c r="H114" s="97">
        <v>73308</v>
      </c>
      <c r="I114" s="103">
        <v>36154</v>
      </c>
      <c r="J114" s="104">
        <v>37154</v>
      </c>
      <c r="K114" s="119" t="str">
        <f t="shared" si="2"/>
        <v>00001130000000000000</v>
      </c>
      <c r="L114" s="107" t="s">
        <v>173</v>
      </c>
    </row>
    <row r="115" spans="1:12">
      <c r="A115" s="100" t="s">
        <v>132</v>
      </c>
      <c r="B115" s="101" t="s">
        <v>7</v>
      </c>
      <c r="C115" s="102" t="s">
        <v>72</v>
      </c>
      <c r="D115" s="125" t="s">
        <v>174</v>
      </c>
      <c r="E115" s="148" t="s">
        <v>134</v>
      </c>
      <c r="F115" s="154"/>
      <c r="G115" s="130" t="s">
        <v>72</v>
      </c>
      <c r="H115" s="97">
        <v>73308</v>
      </c>
      <c r="I115" s="103">
        <v>36154</v>
      </c>
      <c r="J115" s="104">
        <v>37154</v>
      </c>
      <c r="K115" s="119" t="str">
        <f t="shared" si="2"/>
        <v>00001137000000000000</v>
      </c>
      <c r="L115" s="107" t="s">
        <v>175</v>
      </c>
    </row>
    <row r="116" spans="1:12" ht="33.75">
      <c r="A116" s="100" t="s">
        <v>149</v>
      </c>
      <c r="B116" s="101" t="s">
        <v>7</v>
      </c>
      <c r="C116" s="102" t="s">
        <v>72</v>
      </c>
      <c r="D116" s="125" t="s">
        <v>174</v>
      </c>
      <c r="E116" s="148" t="s">
        <v>151</v>
      </c>
      <c r="F116" s="154"/>
      <c r="G116" s="130" t="s">
        <v>72</v>
      </c>
      <c r="H116" s="97">
        <v>73308</v>
      </c>
      <c r="I116" s="103">
        <v>36154</v>
      </c>
      <c r="J116" s="104">
        <v>37154</v>
      </c>
      <c r="K116" s="119" t="str">
        <f t="shared" si="2"/>
        <v>00001137200000000000</v>
      </c>
      <c r="L116" s="107" t="s">
        <v>176</v>
      </c>
    </row>
    <row r="117" spans="1:12" ht="33.75">
      <c r="A117" s="100" t="s">
        <v>177</v>
      </c>
      <c r="B117" s="101" t="s">
        <v>7</v>
      </c>
      <c r="C117" s="102" t="s">
        <v>72</v>
      </c>
      <c r="D117" s="125" t="s">
        <v>174</v>
      </c>
      <c r="E117" s="148" t="s">
        <v>179</v>
      </c>
      <c r="F117" s="154"/>
      <c r="G117" s="130" t="s">
        <v>72</v>
      </c>
      <c r="H117" s="97">
        <v>72308</v>
      </c>
      <c r="I117" s="103">
        <v>36154</v>
      </c>
      <c r="J117" s="104">
        <v>36154</v>
      </c>
      <c r="K117" s="119" t="str">
        <f t="shared" si="2"/>
        <v>00001137200023100000</v>
      </c>
      <c r="L117" s="107" t="s">
        <v>178</v>
      </c>
    </row>
    <row r="118" spans="1:12">
      <c r="A118" s="100" t="s">
        <v>167</v>
      </c>
      <c r="B118" s="101" t="s">
        <v>7</v>
      </c>
      <c r="C118" s="102" t="s">
        <v>72</v>
      </c>
      <c r="D118" s="125" t="s">
        <v>174</v>
      </c>
      <c r="E118" s="148" t="s">
        <v>179</v>
      </c>
      <c r="F118" s="154"/>
      <c r="G118" s="130" t="s">
        <v>169</v>
      </c>
      <c r="H118" s="97">
        <v>72308</v>
      </c>
      <c r="I118" s="103">
        <v>36154</v>
      </c>
      <c r="J118" s="104">
        <v>36154</v>
      </c>
      <c r="K118" s="119" t="str">
        <f t="shared" si="2"/>
        <v>00001137200023100800</v>
      </c>
      <c r="L118" s="107" t="s">
        <v>180</v>
      </c>
    </row>
    <row r="119" spans="1:12">
      <c r="A119" s="100" t="s">
        <v>181</v>
      </c>
      <c r="B119" s="101" t="s">
        <v>7</v>
      </c>
      <c r="C119" s="102" t="s">
        <v>72</v>
      </c>
      <c r="D119" s="125" t="s">
        <v>174</v>
      </c>
      <c r="E119" s="148" t="s">
        <v>179</v>
      </c>
      <c r="F119" s="154"/>
      <c r="G119" s="130" t="s">
        <v>183</v>
      </c>
      <c r="H119" s="97">
        <v>72308</v>
      </c>
      <c r="I119" s="103">
        <v>36154</v>
      </c>
      <c r="J119" s="104">
        <v>36154</v>
      </c>
      <c r="K119" s="119" t="str">
        <f t="shared" si="2"/>
        <v>00001137200023100850</v>
      </c>
      <c r="L119" s="107" t="s">
        <v>182</v>
      </c>
    </row>
    <row r="120" spans="1:12" s="85" customFormat="1">
      <c r="A120" s="80" t="s">
        <v>184</v>
      </c>
      <c r="B120" s="79" t="s">
        <v>7</v>
      </c>
      <c r="C120" s="122" t="s">
        <v>72</v>
      </c>
      <c r="D120" s="126" t="s">
        <v>174</v>
      </c>
      <c r="E120" s="151" t="s">
        <v>179</v>
      </c>
      <c r="F120" s="155"/>
      <c r="G120" s="123" t="s">
        <v>185</v>
      </c>
      <c r="H120" s="81">
        <v>72308</v>
      </c>
      <c r="I120" s="82">
        <v>36154</v>
      </c>
      <c r="J120" s="83">
        <f>IF(IF(H120="",0,H120)=0,0,(IF(H120&gt;0,IF(I120&gt;H120,0,H120-I120),IF(I120&gt;H120,H120-I120,0))))</f>
        <v>36154</v>
      </c>
      <c r="K120" s="119" t="str">
        <f t="shared" si="2"/>
        <v>00001137200023100853</v>
      </c>
      <c r="L120" s="84" t="str">
        <f>C120 &amp; D120 &amp;E120 &amp; F120 &amp; G120</f>
        <v>00001137200023100853</v>
      </c>
    </row>
    <row r="121" spans="1:12" ht="56.25">
      <c r="A121" s="100" t="s">
        <v>186</v>
      </c>
      <c r="B121" s="101" t="s">
        <v>7</v>
      </c>
      <c r="C121" s="102" t="s">
        <v>72</v>
      </c>
      <c r="D121" s="125" t="s">
        <v>174</v>
      </c>
      <c r="E121" s="148" t="s">
        <v>188</v>
      </c>
      <c r="F121" s="154"/>
      <c r="G121" s="130" t="s">
        <v>72</v>
      </c>
      <c r="H121" s="97">
        <v>1000</v>
      </c>
      <c r="I121" s="103">
        <v>0</v>
      </c>
      <c r="J121" s="104">
        <v>1000</v>
      </c>
      <c r="K121" s="119" t="str">
        <f t="shared" si="2"/>
        <v>00001137200070650000</v>
      </c>
      <c r="L121" s="107" t="s">
        <v>187</v>
      </c>
    </row>
    <row r="122" spans="1:12" ht="22.5">
      <c r="A122" s="100" t="s">
        <v>125</v>
      </c>
      <c r="B122" s="101" t="s">
        <v>7</v>
      </c>
      <c r="C122" s="102" t="s">
        <v>72</v>
      </c>
      <c r="D122" s="125" t="s">
        <v>174</v>
      </c>
      <c r="E122" s="148" t="s">
        <v>188</v>
      </c>
      <c r="F122" s="154"/>
      <c r="G122" s="130" t="s">
        <v>7</v>
      </c>
      <c r="H122" s="97">
        <v>1000</v>
      </c>
      <c r="I122" s="103">
        <v>0</v>
      </c>
      <c r="J122" s="104">
        <v>1000</v>
      </c>
      <c r="K122" s="119" t="str">
        <f t="shared" si="2"/>
        <v>00001137200070650200</v>
      </c>
      <c r="L122" s="107" t="s">
        <v>189</v>
      </c>
    </row>
    <row r="123" spans="1:12" ht="22.5">
      <c r="A123" s="100" t="s">
        <v>127</v>
      </c>
      <c r="B123" s="101" t="s">
        <v>7</v>
      </c>
      <c r="C123" s="102" t="s">
        <v>72</v>
      </c>
      <c r="D123" s="125" t="s">
        <v>174</v>
      </c>
      <c r="E123" s="148" t="s">
        <v>188</v>
      </c>
      <c r="F123" s="154"/>
      <c r="G123" s="130" t="s">
        <v>129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00001137200070650240</v>
      </c>
      <c r="L123" s="107" t="s">
        <v>190</v>
      </c>
    </row>
    <row r="124" spans="1:12" s="85" customFormat="1">
      <c r="A124" s="80" t="s">
        <v>157</v>
      </c>
      <c r="B124" s="79" t="s">
        <v>7</v>
      </c>
      <c r="C124" s="122" t="s">
        <v>72</v>
      </c>
      <c r="D124" s="126" t="s">
        <v>174</v>
      </c>
      <c r="E124" s="151" t="s">
        <v>188</v>
      </c>
      <c r="F124" s="155"/>
      <c r="G124" s="123" t="s">
        <v>158</v>
      </c>
      <c r="H124" s="81">
        <v>1000</v>
      </c>
      <c r="I124" s="82">
        <v>0</v>
      </c>
      <c r="J124" s="83">
        <f>IF(IF(H124="",0,H124)=0,0,(IF(H124&gt;0,IF(I124&gt;H124,0,H124-I124),IF(I124&gt;H124,H124-I124,0))))</f>
        <v>1000</v>
      </c>
      <c r="K124" s="119" t="str">
        <f t="shared" si="2"/>
        <v>00001137200070650244</v>
      </c>
      <c r="L124" s="84" t="str">
        <f>C124 &amp; D124 &amp;E124 &amp; F124 &amp; G124</f>
        <v>00001137200070650244</v>
      </c>
    </row>
    <row r="125" spans="1:12">
      <c r="A125" s="100" t="s">
        <v>191</v>
      </c>
      <c r="B125" s="101" t="s">
        <v>7</v>
      </c>
      <c r="C125" s="102" t="s">
        <v>72</v>
      </c>
      <c r="D125" s="125" t="s">
        <v>193</v>
      </c>
      <c r="E125" s="148" t="s">
        <v>114</v>
      </c>
      <c r="F125" s="154"/>
      <c r="G125" s="130" t="s">
        <v>72</v>
      </c>
      <c r="H125" s="97">
        <v>605100</v>
      </c>
      <c r="I125" s="103">
        <v>262531.49</v>
      </c>
      <c r="J125" s="104">
        <v>342568.51</v>
      </c>
      <c r="K125" s="119" t="str">
        <f t="shared" si="2"/>
        <v>00002000000000000000</v>
      </c>
      <c r="L125" s="107" t="s">
        <v>192</v>
      </c>
    </row>
    <row r="126" spans="1:12">
      <c r="A126" s="100" t="s">
        <v>194</v>
      </c>
      <c r="B126" s="101" t="s">
        <v>7</v>
      </c>
      <c r="C126" s="102" t="s">
        <v>72</v>
      </c>
      <c r="D126" s="125" t="s">
        <v>196</v>
      </c>
      <c r="E126" s="148" t="s">
        <v>114</v>
      </c>
      <c r="F126" s="154"/>
      <c r="G126" s="130" t="s">
        <v>72</v>
      </c>
      <c r="H126" s="97">
        <v>605100</v>
      </c>
      <c r="I126" s="103">
        <v>262531.49</v>
      </c>
      <c r="J126" s="104">
        <v>342568.51</v>
      </c>
      <c r="K126" s="119" t="str">
        <f t="shared" si="2"/>
        <v>00002030000000000000</v>
      </c>
      <c r="L126" s="107" t="s">
        <v>195</v>
      </c>
    </row>
    <row r="127" spans="1:12">
      <c r="A127" s="100" t="s">
        <v>132</v>
      </c>
      <c r="B127" s="101" t="s">
        <v>7</v>
      </c>
      <c r="C127" s="102" t="s">
        <v>72</v>
      </c>
      <c r="D127" s="125" t="s">
        <v>196</v>
      </c>
      <c r="E127" s="148" t="s">
        <v>134</v>
      </c>
      <c r="F127" s="154"/>
      <c r="G127" s="130" t="s">
        <v>72</v>
      </c>
      <c r="H127" s="97">
        <v>605100</v>
      </c>
      <c r="I127" s="103">
        <v>262531.49</v>
      </c>
      <c r="J127" s="104">
        <v>342568.51</v>
      </c>
      <c r="K127" s="119" t="str">
        <f t="shared" si="2"/>
        <v>00002037000000000000</v>
      </c>
      <c r="L127" s="107" t="s">
        <v>197</v>
      </c>
    </row>
    <row r="128" spans="1:12" ht="22.5">
      <c r="A128" s="100" t="s">
        <v>135</v>
      </c>
      <c r="B128" s="101" t="s">
        <v>7</v>
      </c>
      <c r="C128" s="102" t="s">
        <v>72</v>
      </c>
      <c r="D128" s="125" t="s">
        <v>196</v>
      </c>
      <c r="E128" s="148" t="s">
        <v>137</v>
      </c>
      <c r="F128" s="154"/>
      <c r="G128" s="130" t="s">
        <v>72</v>
      </c>
      <c r="H128" s="97">
        <v>605100</v>
      </c>
      <c r="I128" s="103">
        <v>262531.49</v>
      </c>
      <c r="J128" s="104">
        <v>342568.51</v>
      </c>
      <c r="K128" s="119" t="str">
        <f t="shared" si="2"/>
        <v>00002037300000000000</v>
      </c>
      <c r="L128" s="107" t="s">
        <v>198</v>
      </c>
    </row>
    <row r="129" spans="1:12" ht="45">
      <c r="A129" s="100" t="s">
        <v>199</v>
      </c>
      <c r="B129" s="101" t="s">
        <v>7</v>
      </c>
      <c r="C129" s="102" t="s">
        <v>72</v>
      </c>
      <c r="D129" s="125" t="s">
        <v>196</v>
      </c>
      <c r="E129" s="148" t="s">
        <v>201</v>
      </c>
      <c r="F129" s="154"/>
      <c r="G129" s="130" t="s">
        <v>72</v>
      </c>
      <c r="H129" s="97">
        <v>605100</v>
      </c>
      <c r="I129" s="103">
        <v>262531.49</v>
      </c>
      <c r="J129" s="104">
        <v>342568.51</v>
      </c>
      <c r="K129" s="119" t="str">
        <f t="shared" si="2"/>
        <v>00002037300051180000</v>
      </c>
      <c r="L129" s="107" t="s">
        <v>200</v>
      </c>
    </row>
    <row r="130" spans="1:12" ht="56.25">
      <c r="A130" s="100" t="s">
        <v>202</v>
      </c>
      <c r="B130" s="101" t="s">
        <v>7</v>
      </c>
      <c r="C130" s="102" t="s">
        <v>72</v>
      </c>
      <c r="D130" s="125" t="s">
        <v>196</v>
      </c>
      <c r="E130" s="148" t="s">
        <v>201</v>
      </c>
      <c r="F130" s="154"/>
      <c r="G130" s="130" t="s">
        <v>204</v>
      </c>
      <c r="H130" s="97">
        <v>528714.9</v>
      </c>
      <c r="I130" s="103">
        <v>254770.74</v>
      </c>
      <c r="J130" s="104">
        <v>273944.15999999997</v>
      </c>
      <c r="K130" s="119" t="str">
        <f t="shared" si="2"/>
        <v>00002037300051180100</v>
      </c>
      <c r="L130" s="107" t="s">
        <v>203</v>
      </c>
    </row>
    <row r="131" spans="1:12" ht="22.5">
      <c r="A131" s="100" t="s">
        <v>205</v>
      </c>
      <c r="B131" s="101" t="s">
        <v>7</v>
      </c>
      <c r="C131" s="102" t="s">
        <v>72</v>
      </c>
      <c r="D131" s="125" t="s">
        <v>196</v>
      </c>
      <c r="E131" s="148" t="s">
        <v>201</v>
      </c>
      <c r="F131" s="154"/>
      <c r="G131" s="130" t="s">
        <v>207</v>
      </c>
      <c r="H131" s="97">
        <v>528714.9</v>
      </c>
      <c r="I131" s="103">
        <v>254770.74</v>
      </c>
      <c r="J131" s="104">
        <v>273944.15999999997</v>
      </c>
      <c r="K131" s="119" t="str">
        <f t="shared" si="2"/>
        <v>00002037300051180120</v>
      </c>
      <c r="L131" s="107" t="s">
        <v>206</v>
      </c>
    </row>
    <row r="132" spans="1:12" s="85" customFormat="1" ht="22.5">
      <c r="A132" s="80" t="s">
        <v>208</v>
      </c>
      <c r="B132" s="79" t="s">
        <v>7</v>
      </c>
      <c r="C132" s="122" t="s">
        <v>72</v>
      </c>
      <c r="D132" s="126" t="s">
        <v>196</v>
      </c>
      <c r="E132" s="151" t="s">
        <v>201</v>
      </c>
      <c r="F132" s="155"/>
      <c r="G132" s="123" t="s">
        <v>209</v>
      </c>
      <c r="H132" s="81">
        <v>406079.03</v>
      </c>
      <c r="I132" s="82">
        <v>197565.25</v>
      </c>
      <c r="J132" s="83">
        <f>IF(IF(H132="",0,H132)=0,0,(IF(H132&gt;0,IF(I132&gt;H132,0,H132-I132),IF(I132&gt;H132,H132-I132,0))))</f>
        <v>208513.78</v>
      </c>
      <c r="K132" s="119" t="str">
        <f t="shared" si="2"/>
        <v>00002037300051180121</v>
      </c>
      <c r="L132" s="84" t="str">
        <f>C132 &amp; D132 &amp;E132 &amp; F132 &amp; G132</f>
        <v>00002037300051180121</v>
      </c>
    </row>
    <row r="133" spans="1:12" s="85" customFormat="1" ht="33.75">
      <c r="A133" s="80" t="s">
        <v>210</v>
      </c>
      <c r="B133" s="79" t="s">
        <v>7</v>
      </c>
      <c r="C133" s="122" t="s">
        <v>72</v>
      </c>
      <c r="D133" s="126" t="s">
        <v>196</v>
      </c>
      <c r="E133" s="151" t="s">
        <v>201</v>
      </c>
      <c r="F133" s="155"/>
      <c r="G133" s="123" t="s">
        <v>211</v>
      </c>
      <c r="H133" s="81">
        <v>122635.87</v>
      </c>
      <c r="I133" s="82">
        <v>57205.49</v>
      </c>
      <c r="J133" s="83">
        <f>IF(IF(H133="",0,H133)=0,0,(IF(H133&gt;0,IF(I133&gt;H133,0,H133-I133),IF(I133&gt;H133,H133-I133,0))))</f>
        <v>65430.38</v>
      </c>
      <c r="K133" s="119" t="str">
        <f t="shared" si="2"/>
        <v>00002037300051180129</v>
      </c>
      <c r="L133" s="84" t="str">
        <f>C133 &amp; D133 &amp;E133 &amp; F133 &amp; G133</f>
        <v>00002037300051180129</v>
      </c>
    </row>
    <row r="134" spans="1:12" ht="22.5">
      <c r="A134" s="100" t="s">
        <v>125</v>
      </c>
      <c r="B134" s="101" t="s">
        <v>7</v>
      </c>
      <c r="C134" s="102" t="s">
        <v>72</v>
      </c>
      <c r="D134" s="125" t="s">
        <v>196</v>
      </c>
      <c r="E134" s="148" t="s">
        <v>201</v>
      </c>
      <c r="F134" s="154"/>
      <c r="G134" s="130" t="s">
        <v>7</v>
      </c>
      <c r="H134" s="97">
        <v>76385.100000000006</v>
      </c>
      <c r="I134" s="103">
        <v>7760.75</v>
      </c>
      <c r="J134" s="104">
        <v>68624.350000000006</v>
      </c>
      <c r="K134" s="119" t="str">
        <f t="shared" si="2"/>
        <v>00002037300051180200</v>
      </c>
      <c r="L134" s="107" t="s">
        <v>212</v>
      </c>
    </row>
    <row r="135" spans="1:12" ht="22.5">
      <c r="A135" s="100" t="s">
        <v>127</v>
      </c>
      <c r="B135" s="101" t="s">
        <v>7</v>
      </c>
      <c r="C135" s="102" t="s">
        <v>72</v>
      </c>
      <c r="D135" s="125" t="s">
        <v>196</v>
      </c>
      <c r="E135" s="148" t="s">
        <v>201</v>
      </c>
      <c r="F135" s="154"/>
      <c r="G135" s="130" t="s">
        <v>129</v>
      </c>
      <c r="H135" s="97">
        <v>76385.100000000006</v>
      </c>
      <c r="I135" s="103">
        <v>7760.75</v>
      </c>
      <c r="J135" s="104">
        <v>68624.350000000006</v>
      </c>
      <c r="K135" s="119" t="str">
        <f t="shared" si="2"/>
        <v>00002037300051180240</v>
      </c>
      <c r="L135" s="107" t="s">
        <v>213</v>
      </c>
    </row>
    <row r="136" spans="1:12" s="85" customFormat="1" ht="22.5">
      <c r="A136" s="80" t="s">
        <v>130</v>
      </c>
      <c r="B136" s="79" t="s">
        <v>7</v>
      </c>
      <c r="C136" s="122" t="s">
        <v>72</v>
      </c>
      <c r="D136" s="126" t="s">
        <v>196</v>
      </c>
      <c r="E136" s="151" t="s">
        <v>201</v>
      </c>
      <c r="F136" s="155"/>
      <c r="G136" s="123" t="s">
        <v>131</v>
      </c>
      <c r="H136" s="81">
        <v>15332.1</v>
      </c>
      <c r="I136" s="82">
        <v>7760.75</v>
      </c>
      <c r="J136" s="83">
        <f>IF(IF(H136="",0,H136)=0,0,(IF(H136&gt;0,IF(I136&gt;H136,0,H136-I136),IF(I136&gt;H136,H136-I136,0))))</f>
        <v>7571.35</v>
      </c>
      <c r="K136" s="119" t="str">
        <f t="shared" si="2"/>
        <v>00002037300051180242</v>
      </c>
      <c r="L136" s="84" t="str">
        <f>C136 &amp; D136 &amp;E136 &amp; F136 &amp; G136</f>
        <v>00002037300051180242</v>
      </c>
    </row>
    <row r="137" spans="1:12" s="85" customFormat="1">
      <c r="A137" s="80" t="s">
        <v>157</v>
      </c>
      <c r="B137" s="79" t="s">
        <v>7</v>
      </c>
      <c r="C137" s="122" t="s">
        <v>72</v>
      </c>
      <c r="D137" s="126" t="s">
        <v>196</v>
      </c>
      <c r="E137" s="151" t="s">
        <v>201</v>
      </c>
      <c r="F137" s="155"/>
      <c r="G137" s="123" t="s">
        <v>158</v>
      </c>
      <c r="H137" s="81">
        <v>61053</v>
      </c>
      <c r="I137" s="82">
        <v>0</v>
      </c>
      <c r="J137" s="83">
        <f>IF(IF(H137="",0,H137)=0,0,(IF(H137&gt;0,IF(I137&gt;H137,0,H137-I137),IF(I137&gt;H137,H137-I137,0))))</f>
        <v>61053</v>
      </c>
      <c r="K137" s="119" t="str">
        <f t="shared" si="2"/>
        <v>00002037300051180244</v>
      </c>
      <c r="L137" s="84" t="str">
        <f>C137 &amp; D137 &amp;E137 &amp; F137 &amp; G137</f>
        <v>00002037300051180244</v>
      </c>
    </row>
    <row r="138" spans="1:12" ht="22.5">
      <c r="A138" s="100" t="s">
        <v>214</v>
      </c>
      <c r="B138" s="101" t="s">
        <v>7</v>
      </c>
      <c r="C138" s="102" t="s">
        <v>72</v>
      </c>
      <c r="D138" s="125" t="s">
        <v>216</v>
      </c>
      <c r="E138" s="148" t="s">
        <v>114</v>
      </c>
      <c r="F138" s="154"/>
      <c r="G138" s="130" t="s">
        <v>72</v>
      </c>
      <c r="H138" s="97">
        <v>1851586</v>
      </c>
      <c r="I138" s="103">
        <v>283076.46999999997</v>
      </c>
      <c r="J138" s="104">
        <v>1568509.53</v>
      </c>
      <c r="K138" s="119" t="str">
        <f t="shared" si="2"/>
        <v>00003000000000000000</v>
      </c>
      <c r="L138" s="107" t="s">
        <v>215</v>
      </c>
    </row>
    <row r="139" spans="1:12">
      <c r="A139" s="100" t="s">
        <v>217</v>
      </c>
      <c r="B139" s="101" t="s">
        <v>7</v>
      </c>
      <c r="C139" s="102" t="s">
        <v>72</v>
      </c>
      <c r="D139" s="125" t="s">
        <v>219</v>
      </c>
      <c r="E139" s="148" t="s">
        <v>114</v>
      </c>
      <c r="F139" s="154"/>
      <c r="G139" s="130" t="s">
        <v>72</v>
      </c>
      <c r="H139" s="97">
        <v>266900</v>
      </c>
      <c r="I139" s="103">
        <v>90563.47</v>
      </c>
      <c r="J139" s="104">
        <v>176336.53</v>
      </c>
      <c r="K139" s="119" t="str">
        <f t="shared" si="2"/>
        <v>00003100000000000000</v>
      </c>
      <c r="L139" s="107" t="s">
        <v>218</v>
      </c>
    </row>
    <row r="140" spans="1:12" ht="56.25">
      <c r="A140" s="100" t="s">
        <v>220</v>
      </c>
      <c r="B140" s="101" t="s">
        <v>7</v>
      </c>
      <c r="C140" s="102" t="s">
        <v>72</v>
      </c>
      <c r="D140" s="125" t="s">
        <v>219</v>
      </c>
      <c r="E140" s="148" t="s">
        <v>222</v>
      </c>
      <c r="F140" s="154"/>
      <c r="G140" s="130" t="s">
        <v>72</v>
      </c>
      <c r="H140" s="97">
        <v>266900</v>
      </c>
      <c r="I140" s="103">
        <v>90563.47</v>
      </c>
      <c r="J140" s="104">
        <v>176336.53</v>
      </c>
      <c r="K140" s="119" t="str">
        <f t="shared" si="2"/>
        <v>00003100500000000000</v>
      </c>
      <c r="L140" s="107" t="s">
        <v>221</v>
      </c>
    </row>
    <row r="141" spans="1:12" ht="45">
      <c r="A141" s="100" t="s">
        <v>223</v>
      </c>
      <c r="B141" s="101" t="s">
        <v>7</v>
      </c>
      <c r="C141" s="102" t="s">
        <v>72</v>
      </c>
      <c r="D141" s="125" t="s">
        <v>219</v>
      </c>
      <c r="E141" s="148" t="s">
        <v>225</v>
      </c>
      <c r="F141" s="154"/>
      <c r="G141" s="130" t="s">
        <v>72</v>
      </c>
      <c r="H141" s="97">
        <v>266900</v>
      </c>
      <c r="I141" s="103">
        <v>90563.47</v>
      </c>
      <c r="J141" s="104">
        <v>176336.53</v>
      </c>
      <c r="K141" s="119" t="str">
        <f t="shared" si="2"/>
        <v>00003100510100000000</v>
      </c>
      <c r="L141" s="107" t="s">
        <v>224</v>
      </c>
    </row>
    <row r="142" spans="1:12" ht="45">
      <c r="A142" s="100" t="s">
        <v>226</v>
      </c>
      <c r="B142" s="101" t="s">
        <v>7</v>
      </c>
      <c r="C142" s="102" t="s">
        <v>72</v>
      </c>
      <c r="D142" s="125" t="s">
        <v>219</v>
      </c>
      <c r="E142" s="148" t="s">
        <v>228</v>
      </c>
      <c r="F142" s="154"/>
      <c r="G142" s="130" t="s">
        <v>72</v>
      </c>
      <c r="H142" s="97">
        <v>266900</v>
      </c>
      <c r="I142" s="103">
        <v>90563.47</v>
      </c>
      <c r="J142" s="104">
        <v>176336.53</v>
      </c>
      <c r="K142" s="119" t="str">
        <f t="shared" si="2"/>
        <v>00003100510199990000</v>
      </c>
      <c r="L142" s="107" t="s">
        <v>227</v>
      </c>
    </row>
    <row r="143" spans="1:12" ht="22.5">
      <c r="A143" s="100" t="s">
        <v>125</v>
      </c>
      <c r="B143" s="101" t="s">
        <v>7</v>
      </c>
      <c r="C143" s="102" t="s">
        <v>72</v>
      </c>
      <c r="D143" s="125" t="s">
        <v>219</v>
      </c>
      <c r="E143" s="148" t="s">
        <v>228</v>
      </c>
      <c r="F143" s="154"/>
      <c r="G143" s="130" t="s">
        <v>7</v>
      </c>
      <c r="H143" s="97">
        <v>266900</v>
      </c>
      <c r="I143" s="103">
        <v>90563.47</v>
      </c>
      <c r="J143" s="104">
        <v>176336.53</v>
      </c>
      <c r="K143" s="119" t="str">
        <f t="shared" si="2"/>
        <v>00003100510199990200</v>
      </c>
      <c r="L143" s="107" t="s">
        <v>229</v>
      </c>
    </row>
    <row r="144" spans="1:12" ht="22.5">
      <c r="A144" s="100" t="s">
        <v>127</v>
      </c>
      <c r="B144" s="101" t="s">
        <v>7</v>
      </c>
      <c r="C144" s="102" t="s">
        <v>72</v>
      </c>
      <c r="D144" s="125" t="s">
        <v>219</v>
      </c>
      <c r="E144" s="148" t="s">
        <v>228</v>
      </c>
      <c r="F144" s="154"/>
      <c r="G144" s="130" t="s">
        <v>129</v>
      </c>
      <c r="H144" s="97">
        <v>266900</v>
      </c>
      <c r="I144" s="103">
        <v>90563.47</v>
      </c>
      <c r="J144" s="104">
        <v>176336.53</v>
      </c>
      <c r="K144" s="119" t="str">
        <f t="shared" si="2"/>
        <v>00003100510199990240</v>
      </c>
      <c r="L144" s="107" t="s">
        <v>230</v>
      </c>
    </row>
    <row r="145" spans="1:12" s="85" customFormat="1">
      <c r="A145" s="80" t="s">
        <v>157</v>
      </c>
      <c r="B145" s="79" t="s">
        <v>7</v>
      </c>
      <c r="C145" s="122" t="s">
        <v>72</v>
      </c>
      <c r="D145" s="126" t="s">
        <v>219</v>
      </c>
      <c r="E145" s="151" t="s">
        <v>228</v>
      </c>
      <c r="F145" s="155"/>
      <c r="G145" s="123" t="s">
        <v>158</v>
      </c>
      <c r="H145" s="81">
        <v>266900</v>
      </c>
      <c r="I145" s="82">
        <v>90563.47</v>
      </c>
      <c r="J145" s="83">
        <f>IF(IF(H145="",0,H145)=0,0,(IF(H145&gt;0,IF(I145&gt;H145,0,H145-I145),IF(I145&gt;H145,H145-I145,0))))</f>
        <v>176336.53</v>
      </c>
      <c r="K145" s="119" t="str">
        <f t="shared" si="2"/>
        <v>00003100510199990244</v>
      </c>
      <c r="L145" s="84" t="str">
        <f>C145 &amp; D145 &amp;E145 &amp; F145 &amp; G145</f>
        <v>00003100510199990244</v>
      </c>
    </row>
    <row r="146" spans="1:12" ht="22.5">
      <c r="A146" s="100" t="s">
        <v>231</v>
      </c>
      <c r="B146" s="101" t="s">
        <v>7</v>
      </c>
      <c r="C146" s="102" t="s">
        <v>72</v>
      </c>
      <c r="D146" s="125" t="s">
        <v>233</v>
      </c>
      <c r="E146" s="148" t="s">
        <v>114</v>
      </c>
      <c r="F146" s="154"/>
      <c r="G146" s="130" t="s">
        <v>72</v>
      </c>
      <c r="H146" s="97">
        <v>1584686</v>
      </c>
      <c r="I146" s="103">
        <v>192513</v>
      </c>
      <c r="J146" s="104">
        <v>1392173</v>
      </c>
      <c r="K146" s="119" t="str">
        <f t="shared" si="2"/>
        <v>00003140000000000000</v>
      </c>
      <c r="L146" s="107" t="s">
        <v>232</v>
      </c>
    </row>
    <row r="147" spans="1:12" ht="33.75">
      <c r="A147" s="100" t="s">
        <v>234</v>
      </c>
      <c r="B147" s="101" t="s">
        <v>7</v>
      </c>
      <c r="C147" s="102" t="s">
        <v>72</v>
      </c>
      <c r="D147" s="125" t="s">
        <v>233</v>
      </c>
      <c r="E147" s="148" t="s">
        <v>236</v>
      </c>
      <c r="F147" s="154"/>
      <c r="G147" s="130" t="s">
        <v>72</v>
      </c>
      <c r="H147" s="97">
        <v>1561978</v>
      </c>
      <c r="I147" s="103">
        <v>187808</v>
      </c>
      <c r="J147" s="104">
        <v>1374170</v>
      </c>
      <c r="K147" s="119" t="str">
        <f t="shared" si="2"/>
        <v>00003140400000000000</v>
      </c>
      <c r="L147" s="107" t="s">
        <v>235</v>
      </c>
    </row>
    <row r="148" spans="1:12" ht="22.5">
      <c r="A148" s="100" t="s">
        <v>237</v>
      </c>
      <c r="B148" s="101" t="s">
        <v>7</v>
      </c>
      <c r="C148" s="102" t="s">
        <v>72</v>
      </c>
      <c r="D148" s="125" t="s">
        <v>233</v>
      </c>
      <c r="E148" s="148" t="s">
        <v>239</v>
      </c>
      <c r="F148" s="154"/>
      <c r="G148" s="130" t="s">
        <v>72</v>
      </c>
      <c r="H148" s="97">
        <v>1221978</v>
      </c>
      <c r="I148" s="103">
        <v>187808</v>
      </c>
      <c r="J148" s="104">
        <v>1034170</v>
      </c>
      <c r="K148" s="119" t="str">
        <f t="shared" si="2"/>
        <v>00003140410000000000</v>
      </c>
      <c r="L148" s="107" t="s">
        <v>238</v>
      </c>
    </row>
    <row r="149" spans="1:12" ht="33.75">
      <c r="A149" s="100" t="s">
        <v>240</v>
      </c>
      <c r="B149" s="101" t="s">
        <v>7</v>
      </c>
      <c r="C149" s="102" t="s">
        <v>72</v>
      </c>
      <c r="D149" s="125" t="s">
        <v>233</v>
      </c>
      <c r="E149" s="148" t="s">
        <v>242</v>
      </c>
      <c r="F149" s="154"/>
      <c r="G149" s="130" t="s">
        <v>72</v>
      </c>
      <c r="H149" s="97">
        <v>375418</v>
      </c>
      <c r="I149" s="103">
        <v>0</v>
      </c>
      <c r="J149" s="104">
        <v>375418</v>
      </c>
      <c r="K149" s="119" t="str">
        <f t="shared" si="2"/>
        <v>00003140410100000000</v>
      </c>
      <c r="L149" s="107" t="s">
        <v>241</v>
      </c>
    </row>
    <row r="150" spans="1:12" ht="22.5">
      <c r="A150" s="100" t="s">
        <v>243</v>
      </c>
      <c r="B150" s="101" t="s">
        <v>7</v>
      </c>
      <c r="C150" s="102" t="s">
        <v>72</v>
      </c>
      <c r="D150" s="125" t="s">
        <v>233</v>
      </c>
      <c r="E150" s="148" t="s">
        <v>245</v>
      </c>
      <c r="F150" s="154"/>
      <c r="G150" s="130" t="s">
        <v>72</v>
      </c>
      <c r="H150" s="97">
        <v>375418</v>
      </c>
      <c r="I150" s="103">
        <v>0</v>
      </c>
      <c r="J150" s="104">
        <v>375418</v>
      </c>
      <c r="K150" s="119" t="str">
        <f t="shared" si="2"/>
        <v>00003140410199990000</v>
      </c>
      <c r="L150" s="107" t="s">
        <v>244</v>
      </c>
    </row>
    <row r="151" spans="1:12" ht="22.5">
      <c r="A151" s="100" t="s">
        <v>125</v>
      </c>
      <c r="B151" s="101" t="s">
        <v>7</v>
      </c>
      <c r="C151" s="102" t="s">
        <v>72</v>
      </c>
      <c r="D151" s="125" t="s">
        <v>233</v>
      </c>
      <c r="E151" s="148" t="s">
        <v>245</v>
      </c>
      <c r="F151" s="154"/>
      <c r="G151" s="130" t="s">
        <v>7</v>
      </c>
      <c r="H151" s="97">
        <v>375418</v>
      </c>
      <c r="I151" s="103">
        <v>0</v>
      </c>
      <c r="J151" s="104">
        <v>375418</v>
      </c>
      <c r="K151" s="119" t="str">
        <f t="shared" si="2"/>
        <v>00003140410199990200</v>
      </c>
      <c r="L151" s="107" t="s">
        <v>246</v>
      </c>
    </row>
    <row r="152" spans="1:12" ht="22.5">
      <c r="A152" s="100" t="s">
        <v>127</v>
      </c>
      <c r="B152" s="101" t="s">
        <v>7</v>
      </c>
      <c r="C152" s="102" t="s">
        <v>72</v>
      </c>
      <c r="D152" s="125" t="s">
        <v>233</v>
      </c>
      <c r="E152" s="148" t="s">
        <v>245</v>
      </c>
      <c r="F152" s="154"/>
      <c r="G152" s="130" t="s">
        <v>129</v>
      </c>
      <c r="H152" s="97">
        <v>375418</v>
      </c>
      <c r="I152" s="103">
        <v>0</v>
      </c>
      <c r="J152" s="104">
        <v>375418</v>
      </c>
      <c r="K152" s="119" t="str">
        <f t="shared" si="2"/>
        <v>00003140410199990240</v>
      </c>
      <c r="L152" s="107" t="s">
        <v>247</v>
      </c>
    </row>
    <row r="153" spans="1:12" s="85" customFormat="1">
      <c r="A153" s="80" t="s">
        <v>157</v>
      </c>
      <c r="B153" s="79" t="s">
        <v>7</v>
      </c>
      <c r="C153" s="122" t="s">
        <v>72</v>
      </c>
      <c r="D153" s="126" t="s">
        <v>233</v>
      </c>
      <c r="E153" s="151" t="s">
        <v>245</v>
      </c>
      <c r="F153" s="155"/>
      <c r="G153" s="123" t="s">
        <v>158</v>
      </c>
      <c r="H153" s="81">
        <v>375418</v>
      </c>
      <c r="I153" s="82">
        <v>0</v>
      </c>
      <c r="J153" s="83">
        <f>IF(IF(H153="",0,H153)=0,0,(IF(H153&gt;0,IF(I153&gt;H153,0,H153-I153),IF(I153&gt;H153,H153-I153,0))))</f>
        <v>375418</v>
      </c>
      <c r="K153" s="119" t="str">
        <f t="shared" ref="K153:K216" si="3">C153 &amp; D153 &amp;E153 &amp; F153 &amp; G153</f>
        <v>00003140410199990244</v>
      </c>
      <c r="L153" s="84" t="str">
        <f>C153 &amp; D153 &amp;E153 &amp; F153 &amp; G153</f>
        <v>00003140410199990244</v>
      </c>
    </row>
    <row r="154" spans="1:12" ht="22.5">
      <c r="A154" s="100" t="s">
        <v>248</v>
      </c>
      <c r="B154" s="101" t="s">
        <v>7</v>
      </c>
      <c r="C154" s="102" t="s">
        <v>72</v>
      </c>
      <c r="D154" s="125" t="s">
        <v>233</v>
      </c>
      <c r="E154" s="148" t="s">
        <v>250</v>
      </c>
      <c r="F154" s="154"/>
      <c r="G154" s="130" t="s">
        <v>72</v>
      </c>
      <c r="H154" s="97">
        <v>846560</v>
      </c>
      <c r="I154" s="103">
        <v>187808</v>
      </c>
      <c r="J154" s="104">
        <v>658752</v>
      </c>
      <c r="K154" s="119" t="str">
        <f t="shared" si="3"/>
        <v>00003140410200000000</v>
      </c>
      <c r="L154" s="107" t="s">
        <v>249</v>
      </c>
    </row>
    <row r="155" spans="1:12">
      <c r="A155" s="100" t="s">
        <v>251</v>
      </c>
      <c r="B155" s="101" t="s">
        <v>7</v>
      </c>
      <c r="C155" s="102" t="s">
        <v>72</v>
      </c>
      <c r="D155" s="125" t="s">
        <v>233</v>
      </c>
      <c r="E155" s="148" t="s">
        <v>253</v>
      </c>
      <c r="F155" s="154"/>
      <c r="G155" s="130" t="s">
        <v>72</v>
      </c>
      <c r="H155" s="97">
        <v>846560</v>
      </c>
      <c r="I155" s="103">
        <v>187808</v>
      </c>
      <c r="J155" s="104">
        <v>658752</v>
      </c>
      <c r="K155" s="119" t="str">
        <f t="shared" si="3"/>
        <v>00003140410299990000</v>
      </c>
      <c r="L155" s="107" t="s">
        <v>252</v>
      </c>
    </row>
    <row r="156" spans="1:12" ht="22.5">
      <c r="A156" s="100" t="s">
        <v>125</v>
      </c>
      <c r="B156" s="101" t="s">
        <v>7</v>
      </c>
      <c r="C156" s="102" t="s">
        <v>72</v>
      </c>
      <c r="D156" s="125" t="s">
        <v>233</v>
      </c>
      <c r="E156" s="148" t="s">
        <v>253</v>
      </c>
      <c r="F156" s="154"/>
      <c r="G156" s="130" t="s">
        <v>7</v>
      </c>
      <c r="H156" s="97">
        <v>596560</v>
      </c>
      <c r="I156" s="103">
        <v>39808</v>
      </c>
      <c r="J156" s="104">
        <v>556752</v>
      </c>
      <c r="K156" s="119" t="str">
        <f t="shared" si="3"/>
        <v>00003140410299990200</v>
      </c>
      <c r="L156" s="107" t="s">
        <v>254</v>
      </c>
    </row>
    <row r="157" spans="1:12" ht="22.5">
      <c r="A157" s="100" t="s">
        <v>127</v>
      </c>
      <c r="B157" s="101" t="s">
        <v>7</v>
      </c>
      <c r="C157" s="102" t="s">
        <v>72</v>
      </c>
      <c r="D157" s="125" t="s">
        <v>233</v>
      </c>
      <c r="E157" s="148" t="s">
        <v>253</v>
      </c>
      <c r="F157" s="154"/>
      <c r="G157" s="130" t="s">
        <v>129</v>
      </c>
      <c r="H157" s="97">
        <v>596560</v>
      </c>
      <c r="I157" s="103">
        <v>39808</v>
      </c>
      <c r="J157" s="104">
        <v>556752</v>
      </c>
      <c r="K157" s="119" t="str">
        <f t="shared" si="3"/>
        <v>00003140410299990240</v>
      </c>
      <c r="L157" s="107" t="s">
        <v>255</v>
      </c>
    </row>
    <row r="158" spans="1:12" s="85" customFormat="1" ht="22.5">
      <c r="A158" s="80" t="s">
        <v>130</v>
      </c>
      <c r="B158" s="79" t="s">
        <v>7</v>
      </c>
      <c r="C158" s="122" t="s">
        <v>72</v>
      </c>
      <c r="D158" s="126" t="s">
        <v>233</v>
      </c>
      <c r="E158" s="151" t="s">
        <v>253</v>
      </c>
      <c r="F158" s="155"/>
      <c r="G158" s="123" t="s">
        <v>131</v>
      </c>
      <c r="H158" s="81">
        <v>509760</v>
      </c>
      <c r="I158" s="82">
        <v>0</v>
      </c>
      <c r="J158" s="83">
        <f>IF(IF(H158="",0,H158)=0,0,(IF(H158&gt;0,IF(I158&gt;H158,0,H158-I158),IF(I158&gt;H158,H158-I158,0))))</f>
        <v>509760</v>
      </c>
      <c r="K158" s="119" t="str">
        <f t="shared" si="3"/>
        <v>00003140410299990242</v>
      </c>
      <c r="L158" s="84" t="str">
        <f>C158 &amp; D158 &amp;E158 &amp; F158 &amp; G158</f>
        <v>00003140410299990242</v>
      </c>
    </row>
    <row r="159" spans="1:12" s="85" customFormat="1">
      <c r="A159" s="80" t="s">
        <v>157</v>
      </c>
      <c r="B159" s="79" t="s">
        <v>7</v>
      </c>
      <c r="C159" s="122" t="s">
        <v>72</v>
      </c>
      <c r="D159" s="126" t="s">
        <v>233</v>
      </c>
      <c r="E159" s="151" t="s">
        <v>253</v>
      </c>
      <c r="F159" s="155"/>
      <c r="G159" s="123" t="s">
        <v>158</v>
      </c>
      <c r="H159" s="81">
        <v>86800</v>
      </c>
      <c r="I159" s="82">
        <v>39808</v>
      </c>
      <c r="J159" s="83">
        <f>IF(IF(H159="",0,H159)=0,0,(IF(H159&gt;0,IF(I159&gt;H159,0,H159-I159),IF(I159&gt;H159,H159-I159,0))))</f>
        <v>46992</v>
      </c>
      <c r="K159" s="119" t="str">
        <f t="shared" si="3"/>
        <v>00003140410299990244</v>
      </c>
      <c r="L159" s="84" t="str">
        <f>C159 &amp; D159 &amp;E159 &amp; F159 &amp; G159</f>
        <v>00003140410299990244</v>
      </c>
    </row>
    <row r="160" spans="1:12">
      <c r="A160" s="100" t="s">
        <v>256</v>
      </c>
      <c r="B160" s="101" t="s">
        <v>7</v>
      </c>
      <c r="C160" s="102" t="s">
        <v>72</v>
      </c>
      <c r="D160" s="125" t="s">
        <v>233</v>
      </c>
      <c r="E160" s="148" t="s">
        <v>253</v>
      </c>
      <c r="F160" s="154"/>
      <c r="G160" s="130" t="s">
        <v>258</v>
      </c>
      <c r="H160" s="97">
        <v>250000</v>
      </c>
      <c r="I160" s="103">
        <v>148000</v>
      </c>
      <c r="J160" s="104">
        <v>102000</v>
      </c>
      <c r="K160" s="119" t="str">
        <f t="shared" si="3"/>
        <v>00003140410299990300</v>
      </c>
      <c r="L160" s="107" t="s">
        <v>257</v>
      </c>
    </row>
    <row r="161" spans="1:12" s="85" customFormat="1">
      <c r="A161" s="80" t="s">
        <v>259</v>
      </c>
      <c r="B161" s="79" t="s">
        <v>7</v>
      </c>
      <c r="C161" s="122" t="s">
        <v>72</v>
      </c>
      <c r="D161" s="126" t="s">
        <v>233</v>
      </c>
      <c r="E161" s="151" t="s">
        <v>253</v>
      </c>
      <c r="F161" s="155"/>
      <c r="G161" s="123" t="s">
        <v>260</v>
      </c>
      <c r="H161" s="81">
        <v>250000</v>
      </c>
      <c r="I161" s="82">
        <v>148000</v>
      </c>
      <c r="J161" s="83">
        <f>IF(IF(H161="",0,H161)=0,0,(IF(H161&gt;0,IF(I161&gt;H161,0,H161-I161),IF(I161&gt;H161,H161-I161,0))))</f>
        <v>102000</v>
      </c>
      <c r="K161" s="119" t="str">
        <f t="shared" si="3"/>
        <v>00003140410299990360</v>
      </c>
      <c r="L161" s="84" t="str">
        <f>C161 &amp; D161 &amp;E161 &amp; F161 &amp; G161</f>
        <v>00003140410299990360</v>
      </c>
    </row>
    <row r="162" spans="1:12" ht="22.5">
      <c r="A162" s="100" t="s">
        <v>261</v>
      </c>
      <c r="B162" s="101" t="s">
        <v>7</v>
      </c>
      <c r="C162" s="102" t="s">
        <v>72</v>
      </c>
      <c r="D162" s="125" t="s">
        <v>233</v>
      </c>
      <c r="E162" s="148" t="s">
        <v>263</v>
      </c>
      <c r="F162" s="154"/>
      <c r="G162" s="130" t="s">
        <v>72</v>
      </c>
      <c r="H162" s="97">
        <v>340000</v>
      </c>
      <c r="I162" s="103">
        <v>0</v>
      </c>
      <c r="J162" s="104">
        <v>340000</v>
      </c>
      <c r="K162" s="119" t="str">
        <f t="shared" si="3"/>
        <v>00003140420000000000</v>
      </c>
      <c r="L162" s="107" t="s">
        <v>262</v>
      </c>
    </row>
    <row r="163" spans="1:12" ht="45">
      <c r="A163" s="100" t="s">
        <v>264</v>
      </c>
      <c r="B163" s="101" t="s">
        <v>7</v>
      </c>
      <c r="C163" s="102" t="s">
        <v>72</v>
      </c>
      <c r="D163" s="125" t="s">
        <v>233</v>
      </c>
      <c r="E163" s="148" t="s">
        <v>266</v>
      </c>
      <c r="F163" s="154"/>
      <c r="G163" s="130" t="s">
        <v>72</v>
      </c>
      <c r="H163" s="97">
        <v>340000</v>
      </c>
      <c r="I163" s="103">
        <v>0</v>
      </c>
      <c r="J163" s="104">
        <v>340000</v>
      </c>
      <c r="K163" s="119" t="str">
        <f t="shared" si="3"/>
        <v>00003140420100000000</v>
      </c>
      <c r="L163" s="107" t="s">
        <v>265</v>
      </c>
    </row>
    <row r="164" spans="1:12" ht="56.25">
      <c r="A164" s="100" t="s">
        <v>267</v>
      </c>
      <c r="B164" s="101" t="s">
        <v>7</v>
      </c>
      <c r="C164" s="102" t="s">
        <v>72</v>
      </c>
      <c r="D164" s="125" t="s">
        <v>233</v>
      </c>
      <c r="E164" s="148" t="s">
        <v>269</v>
      </c>
      <c r="F164" s="154"/>
      <c r="G164" s="130" t="s">
        <v>72</v>
      </c>
      <c r="H164" s="97">
        <v>340000</v>
      </c>
      <c r="I164" s="103">
        <v>0</v>
      </c>
      <c r="J164" s="104">
        <v>340000</v>
      </c>
      <c r="K164" s="119" t="str">
        <f t="shared" si="3"/>
        <v>00003140420199990000</v>
      </c>
      <c r="L164" s="107" t="s">
        <v>268</v>
      </c>
    </row>
    <row r="165" spans="1:12" ht="22.5">
      <c r="A165" s="100" t="s">
        <v>125</v>
      </c>
      <c r="B165" s="101" t="s">
        <v>7</v>
      </c>
      <c r="C165" s="102" t="s">
        <v>72</v>
      </c>
      <c r="D165" s="125" t="s">
        <v>233</v>
      </c>
      <c r="E165" s="148" t="s">
        <v>269</v>
      </c>
      <c r="F165" s="154"/>
      <c r="G165" s="130" t="s">
        <v>7</v>
      </c>
      <c r="H165" s="97">
        <v>340000</v>
      </c>
      <c r="I165" s="103">
        <v>0</v>
      </c>
      <c r="J165" s="104">
        <v>340000</v>
      </c>
      <c r="K165" s="119" t="str">
        <f t="shared" si="3"/>
        <v>00003140420199990200</v>
      </c>
      <c r="L165" s="107" t="s">
        <v>270</v>
      </c>
    </row>
    <row r="166" spans="1:12" ht="22.5">
      <c r="A166" s="100" t="s">
        <v>127</v>
      </c>
      <c r="B166" s="101" t="s">
        <v>7</v>
      </c>
      <c r="C166" s="102" t="s">
        <v>72</v>
      </c>
      <c r="D166" s="125" t="s">
        <v>233</v>
      </c>
      <c r="E166" s="148" t="s">
        <v>269</v>
      </c>
      <c r="F166" s="154"/>
      <c r="G166" s="130" t="s">
        <v>129</v>
      </c>
      <c r="H166" s="97">
        <v>340000</v>
      </c>
      <c r="I166" s="103">
        <v>0</v>
      </c>
      <c r="J166" s="104">
        <v>340000</v>
      </c>
      <c r="K166" s="119" t="str">
        <f t="shared" si="3"/>
        <v>00003140420199990240</v>
      </c>
      <c r="L166" s="107" t="s">
        <v>271</v>
      </c>
    </row>
    <row r="167" spans="1:12" s="85" customFormat="1">
      <c r="A167" s="80" t="s">
        <v>157</v>
      </c>
      <c r="B167" s="79" t="s">
        <v>7</v>
      </c>
      <c r="C167" s="122" t="s">
        <v>72</v>
      </c>
      <c r="D167" s="126" t="s">
        <v>233</v>
      </c>
      <c r="E167" s="151" t="s">
        <v>269</v>
      </c>
      <c r="F167" s="155"/>
      <c r="G167" s="123" t="s">
        <v>158</v>
      </c>
      <c r="H167" s="81">
        <v>340000</v>
      </c>
      <c r="I167" s="82">
        <v>0</v>
      </c>
      <c r="J167" s="83">
        <f>IF(IF(H167="",0,H167)=0,0,(IF(H167&gt;0,IF(I167&gt;H167,0,H167-I167),IF(I167&gt;H167,H167-I167,0))))</f>
        <v>340000</v>
      </c>
      <c r="K167" s="119" t="str">
        <f t="shared" si="3"/>
        <v>00003140420199990244</v>
      </c>
      <c r="L167" s="84" t="str">
        <f>C167 &amp; D167 &amp;E167 &amp; F167 &amp; G167</f>
        <v>00003140420199990244</v>
      </c>
    </row>
    <row r="168" spans="1:12" ht="56.25">
      <c r="A168" s="100" t="s">
        <v>220</v>
      </c>
      <c r="B168" s="101" t="s">
        <v>7</v>
      </c>
      <c r="C168" s="102" t="s">
        <v>72</v>
      </c>
      <c r="D168" s="125" t="s">
        <v>233</v>
      </c>
      <c r="E168" s="148" t="s">
        <v>222</v>
      </c>
      <c r="F168" s="154"/>
      <c r="G168" s="130" t="s">
        <v>72</v>
      </c>
      <c r="H168" s="97">
        <v>22708</v>
      </c>
      <c r="I168" s="103">
        <v>4705</v>
      </c>
      <c r="J168" s="104">
        <v>18003</v>
      </c>
      <c r="K168" s="119" t="str">
        <f t="shared" si="3"/>
        <v>00003140500000000000</v>
      </c>
      <c r="L168" s="107" t="s">
        <v>272</v>
      </c>
    </row>
    <row r="169" spans="1:12" ht="45">
      <c r="A169" s="100" t="s">
        <v>273</v>
      </c>
      <c r="B169" s="101" t="s">
        <v>7</v>
      </c>
      <c r="C169" s="102" t="s">
        <v>72</v>
      </c>
      <c r="D169" s="125" t="s">
        <v>233</v>
      </c>
      <c r="E169" s="148" t="s">
        <v>275</v>
      </c>
      <c r="F169" s="154"/>
      <c r="G169" s="130" t="s">
        <v>72</v>
      </c>
      <c r="H169" s="97">
        <v>22708</v>
      </c>
      <c r="I169" s="103">
        <v>4705</v>
      </c>
      <c r="J169" s="104">
        <v>18003</v>
      </c>
      <c r="K169" s="119" t="str">
        <f t="shared" si="3"/>
        <v>00003140520199990000</v>
      </c>
      <c r="L169" s="107" t="s">
        <v>274</v>
      </c>
    </row>
    <row r="170" spans="1:12" ht="22.5">
      <c r="A170" s="100" t="s">
        <v>125</v>
      </c>
      <c r="B170" s="101" t="s">
        <v>7</v>
      </c>
      <c r="C170" s="102" t="s">
        <v>72</v>
      </c>
      <c r="D170" s="125" t="s">
        <v>233</v>
      </c>
      <c r="E170" s="148" t="s">
        <v>275</v>
      </c>
      <c r="F170" s="154"/>
      <c r="G170" s="130" t="s">
        <v>7</v>
      </c>
      <c r="H170" s="97">
        <v>22708</v>
      </c>
      <c r="I170" s="103">
        <v>4705</v>
      </c>
      <c r="J170" s="104">
        <v>18003</v>
      </c>
      <c r="K170" s="119" t="str">
        <f t="shared" si="3"/>
        <v>00003140520199990200</v>
      </c>
      <c r="L170" s="107" t="s">
        <v>276</v>
      </c>
    </row>
    <row r="171" spans="1:12" ht="22.5">
      <c r="A171" s="100" t="s">
        <v>127</v>
      </c>
      <c r="B171" s="101" t="s">
        <v>7</v>
      </c>
      <c r="C171" s="102" t="s">
        <v>72</v>
      </c>
      <c r="D171" s="125" t="s">
        <v>233</v>
      </c>
      <c r="E171" s="148" t="s">
        <v>275</v>
      </c>
      <c r="F171" s="154"/>
      <c r="G171" s="130" t="s">
        <v>129</v>
      </c>
      <c r="H171" s="97">
        <v>22708</v>
      </c>
      <c r="I171" s="103">
        <v>4705</v>
      </c>
      <c r="J171" s="104">
        <v>18003</v>
      </c>
      <c r="K171" s="119" t="str">
        <f t="shared" si="3"/>
        <v>00003140520199990240</v>
      </c>
      <c r="L171" s="107" t="s">
        <v>277</v>
      </c>
    </row>
    <row r="172" spans="1:12" s="85" customFormat="1">
      <c r="A172" s="80" t="s">
        <v>157</v>
      </c>
      <c r="B172" s="79" t="s">
        <v>7</v>
      </c>
      <c r="C172" s="122" t="s">
        <v>72</v>
      </c>
      <c r="D172" s="126" t="s">
        <v>233</v>
      </c>
      <c r="E172" s="151" t="s">
        <v>275</v>
      </c>
      <c r="F172" s="155"/>
      <c r="G172" s="123" t="s">
        <v>158</v>
      </c>
      <c r="H172" s="81">
        <v>22708</v>
      </c>
      <c r="I172" s="82">
        <v>4705</v>
      </c>
      <c r="J172" s="83">
        <f>IF(IF(H172="",0,H172)=0,0,(IF(H172&gt;0,IF(I172&gt;H172,0,H172-I172),IF(I172&gt;H172,H172-I172,0))))</f>
        <v>18003</v>
      </c>
      <c r="K172" s="119" t="str">
        <f t="shared" si="3"/>
        <v>00003140520199990244</v>
      </c>
      <c r="L172" s="84" t="str">
        <f>C172 &amp; D172 &amp;E172 &amp; F172 &amp; G172</f>
        <v>00003140520199990244</v>
      </c>
    </row>
    <row r="173" spans="1:12">
      <c r="A173" s="100" t="s">
        <v>278</v>
      </c>
      <c r="B173" s="101" t="s">
        <v>7</v>
      </c>
      <c r="C173" s="102" t="s">
        <v>72</v>
      </c>
      <c r="D173" s="125" t="s">
        <v>280</v>
      </c>
      <c r="E173" s="148" t="s">
        <v>114</v>
      </c>
      <c r="F173" s="154"/>
      <c r="G173" s="130" t="s">
        <v>72</v>
      </c>
      <c r="H173" s="97">
        <v>17704568</v>
      </c>
      <c r="I173" s="103">
        <v>2610169.2000000002</v>
      </c>
      <c r="J173" s="104">
        <v>15094398.800000001</v>
      </c>
      <c r="K173" s="119" t="str">
        <f t="shared" si="3"/>
        <v>00004000000000000000</v>
      </c>
      <c r="L173" s="107" t="s">
        <v>279</v>
      </c>
    </row>
    <row r="174" spans="1:12">
      <c r="A174" s="100" t="s">
        <v>281</v>
      </c>
      <c r="B174" s="101" t="s">
        <v>7</v>
      </c>
      <c r="C174" s="102" t="s">
        <v>72</v>
      </c>
      <c r="D174" s="125" t="s">
        <v>283</v>
      </c>
      <c r="E174" s="148" t="s">
        <v>114</v>
      </c>
      <c r="F174" s="154"/>
      <c r="G174" s="130" t="s">
        <v>72</v>
      </c>
      <c r="H174" s="97">
        <v>17324968</v>
      </c>
      <c r="I174" s="103">
        <v>2593669.2000000002</v>
      </c>
      <c r="J174" s="104">
        <v>14731298.800000001</v>
      </c>
      <c r="K174" s="119" t="str">
        <f t="shared" si="3"/>
        <v>00004090000000000000</v>
      </c>
      <c r="L174" s="107" t="s">
        <v>282</v>
      </c>
    </row>
    <row r="175" spans="1:12" ht="45">
      <c r="A175" s="100" t="s">
        <v>284</v>
      </c>
      <c r="B175" s="101" t="s">
        <v>7</v>
      </c>
      <c r="C175" s="102" t="s">
        <v>72</v>
      </c>
      <c r="D175" s="125" t="s">
        <v>283</v>
      </c>
      <c r="E175" s="148" t="s">
        <v>286</v>
      </c>
      <c r="F175" s="154"/>
      <c r="G175" s="130" t="s">
        <v>72</v>
      </c>
      <c r="H175" s="97">
        <v>1315000</v>
      </c>
      <c r="I175" s="103">
        <v>0</v>
      </c>
      <c r="J175" s="104">
        <v>1315000</v>
      </c>
      <c r="K175" s="119" t="str">
        <f t="shared" si="3"/>
        <v>00004090300000000000</v>
      </c>
      <c r="L175" s="107" t="s">
        <v>285</v>
      </c>
    </row>
    <row r="176" spans="1:12" ht="33.75">
      <c r="A176" s="100" t="s">
        <v>287</v>
      </c>
      <c r="B176" s="101" t="s">
        <v>7</v>
      </c>
      <c r="C176" s="102" t="s">
        <v>72</v>
      </c>
      <c r="D176" s="125" t="s">
        <v>283</v>
      </c>
      <c r="E176" s="148" t="s">
        <v>289</v>
      </c>
      <c r="F176" s="154"/>
      <c r="G176" s="130" t="s">
        <v>72</v>
      </c>
      <c r="H176" s="97">
        <v>1315000</v>
      </c>
      <c r="I176" s="103">
        <v>0</v>
      </c>
      <c r="J176" s="104">
        <v>1315000</v>
      </c>
      <c r="K176" s="119" t="str">
        <f t="shared" si="3"/>
        <v>00004090300300000000</v>
      </c>
      <c r="L176" s="107" t="s">
        <v>288</v>
      </c>
    </row>
    <row r="177" spans="1:12" ht="45">
      <c r="A177" s="100" t="s">
        <v>290</v>
      </c>
      <c r="B177" s="101" t="s">
        <v>7</v>
      </c>
      <c r="C177" s="102" t="s">
        <v>72</v>
      </c>
      <c r="D177" s="125" t="s">
        <v>283</v>
      </c>
      <c r="E177" s="148" t="s">
        <v>292</v>
      </c>
      <c r="F177" s="154"/>
      <c r="G177" s="130" t="s">
        <v>72</v>
      </c>
      <c r="H177" s="97">
        <v>1315000</v>
      </c>
      <c r="I177" s="103">
        <v>0</v>
      </c>
      <c r="J177" s="104">
        <v>1315000</v>
      </c>
      <c r="K177" s="119" t="str">
        <f t="shared" si="3"/>
        <v>00004090300385030000</v>
      </c>
      <c r="L177" s="107" t="s">
        <v>291</v>
      </c>
    </row>
    <row r="178" spans="1:12" ht="22.5">
      <c r="A178" s="100" t="s">
        <v>125</v>
      </c>
      <c r="B178" s="101" t="s">
        <v>7</v>
      </c>
      <c r="C178" s="102" t="s">
        <v>72</v>
      </c>
      <c r="D178" s="125" t="s">
        <v>283</v>
      </c>
      <c r="E178" s="148" t="s">
        <v>292</v>
      </c>
      <c r="F178" s="154"/>
      <c r="G178" s="130" t="s">
        <v>7</v>
      </c>
      <c r="H178" s="97">
        <v>1315000</v>
      </c>
      <c r="I178" s="103">
        <v>0</v>
      </c>
      <c r="J178" s="104">
        <v>1315000</v>
      </c>
      <c r="K178" s="119" t="str">
        <f t="shared" si="3"/>
        <v>00004090300385030200</v>
      </c>
      <c r="L178" s="107" t="s">
        <v>293</v>
      </c>
    </row>
    <row r="179" spans="1:12" ht="22.5">
      <c r="A179" s="100" t="s">
        <v>127</v>
      </c>
      <c r="B179" s="101" t="s">
        <v>7</v>
      </c>
      <c r="C179" s="102" t="s">
        <v>72</v>
      </c>
      <c r="D179" s="125" t="s">
        <v>283</v>
      </c>
      <c r="E179" s="148" t="s">
        <v>292</v>
      </c>
      <c r="F179" s="154"/>
      <c r="G179" s="130" t="s">
        <v>129</v>
      </c>
      <c r="H179" s="97">
        <v>1315000</v>
      </c>
      <c r="I179" s="103">
        <v>0</v>
      </c>
      <c r="J179" s="104">
        <v>1315000</v>
      </c>
      <c r="K179" s="119" t="str">
        <f t="shared" si="3"/>
        <v>00004090300385030240</v>
      </c>
      <c r="L179" s="107" t="s">
        <v>294</v>
      </c>
    </row>
    <row r="180" spans="1:12" s="85" customFormat="1">
      <c r="A180" s="80" t="s">
        <v>157</v>
      </c>
      <c r="B180" s="79" t="s">
        <v>7</v>
      </c>
      <c r="C180" s="122" t="s">
        <v>72</v>
      </c>
      <c r="D180" s="126" t="s">
        <v>283</v>
      </c>
      <c r="E180" s="151" t="s">
        <v>292</v>
      </c>
      <c r="F180" s="155"/>
      <c r="G180" s="123" t="s">
        <v>158</v>
      </c>
      <c r="H180" s="81">
        <v>1315000</v>
      </c>
      <c r="I180" s="82">
        <v>0</v>
      </c>
      <c r="J180" s="83">
        <f>IF(IF(H180="",0,H180)=0,0,(IF(H180&gt;0,IF(I180&gt;H180,0,H180-I180),IF(I180&gt;H180,H180-I180,0))))</f>
        <v>1315000</v>
      </c>
      <c r="K180" s="119" t="str">
        <f t="shared" si="3"/>
        <v>00004090300385030244</v>
      </c>
      <c r="L180" s="84" t="str">
        <f>C180 &amp; D180 &amp;E180 &amp; F180 &amp; G180</f>
        <v>00004090300385030244</v>
      </c>
    </row>
    <row r="181" spans="1:12" ht="22.5">
      <c r="A181" s="100" t="s">
        <v>295</v>
      </c>
      <c r="B181" s="101" t="s">
        <v>7</v>
      </c>
      <c r="C181" s="102" t="s">
        <v>72</v>
      </c>
      <c r="D181" s="125" t="s">
        <v>283</v>
      </c>
      <c r="E181" s="148" t="s">
        <v>297</v>
      </c>
      <c r="F181" s="154"/>
      <c r="G181" s="130" t="s">
        <v>72</v>
      </c>
      <c r="H181" s="97">
        <v>15889968</v>
      </c>
      <c r="I181" s="103">
        <v>2473669.2000000002</v>
      </c>
      <c r="J181" s="104">
        <v>13416298.800000001</v>
      </c>
      <c r="K181" s="119" t="str">
        <f t="shared" si="3"/>
        <v>00004090600000000000</v>
      </c>
      <c r="L181" s="107" t="s">
        <v>296</v>
      </c>
    </row>
    <row r="182" spans="1:12" ht="33.75">
      <c r="A182" s="100" t="s">
        <v>298</v>
      </c>
      <c r="B182" s="101" t="s">
        <v>7</v>
      </c>
      <c r="C182" s="102" t="s">
        <v>72</v>
      </c>
      <c r="D182" s="125" t="s">
        <v>283</v>
      </c>
      <c r="E182" s="148" t="s">
        <v>300</v>
      </c>
      <c r="F182" s="154"/>
      <c r="G182" s="130" t="s">
        <v>72</v>
      </c>
      <c r="H182" s="97">
        <v>15889968</v>
      </c>
      <c r="I182" s="103">
        <v>2473669.2000000002</v>
      </c>
      <c r="J182" s="104">
        <v>13416298.800000001</v>
      </c>
      <c r="K182" s="119" t="str">
        <f t="shared" si="3"/>
        <v>00004090630000000000</v>
      </c>
      <c r="L182" s="107" t="s">
        <v>299</v>
      </c>
    </row>
    <row r="183" spans="1:12" ht="33.75">
      <c r="A183" s="100" t="s">
        <v>301</v>
      </c>
      <c r="B183" s="101" t="s">
        <v>7</v>
      </c>
      <c r="C183" s="102" t="s">
        <v>72</v>
      </c>
      <c r="D183" s="125" t="s">
        <v>283</v>
      </c>
      <c r="E183" s="148" t="s">
        <v>303</v>
      </c>
      <c r="F183" s="154"/>
      <c r="G183" s="130" t="s">
        <v>72</v>
      </c>
      <c r="H183" s="97">
        <v>15787968</v>
      </c>
      <c r="I183" s="103">
        <v>2473669.2000000002</v>
      </c>
      <c r="J183" s="104">
        <v>13314298.800000001</v>
      </c>
      <c r="K183" s="119" t="str">
        <f t="shared" si="3"/>
        <v>00004090630100000000</v>
      </c>
      <c r="L183" s="107" t="s">
        <v>302</v>
      </c>
    </row>
    <row r="184" spans="1:12" ht="33.75">
      <c r="A184" s="100" t="s">
        <v>304</v>
      </c>
      <c r="B184" s="101" t="s">
        <v>7</v>
      </c>
      <c r="C184" s="102" t="s">
        <v>72</v>
      </c>
      <c r="D184" s="125" t="s">
        <v>283</v>
      </c>
      <c r="E184" s="148" t="s">
        <v>306</v>
      </c>
      <c r="F184" s="154"/>
      <c r="G184" s="130" t="s">
        <v>72</v>
      </c>
      <c r="H184" s="97">
        <v>2281000</v>
      </c>
      <c r="I184" s="103">
        <v>0</v>
      </c>
      <c r="J184" s="104">
        <v>2281000</v>
      </c>
      <c r="K184" s="119" t="str">
        <f t="shared" si="3"/>
        <v>00004090630171520000</v>
      </c>
      <c r="L184" s="107" t="s">
        <v>305</v>
      </c>
    </row>
    <row r="185" spans="1:12" ht="22.5">
      <c r="A185" s="100" t="s">
        <v>125</v>
      </c>
      <c r="B185" s="101" t="s">
        <v>7</v>
      </c>
      <c r="C185" s="102" t="s">
        <v>72</v>
      </c>
      <c r="D185" s="125" t="s">
        <v>283</v>
      </c>
      <c r="E185" s="148" t="s">
        <v>306</v>
      </c>
      <c r="F185" s="154"/>
      <c r="G185" s="130" t="s">
        <v>7</v>
      </c>
      <c r="H185" s="97">
        <v>2281000</v>
      </c>
      <c r="I185" s="103">
        <v>0</v>
      </c>
      <c r="J185" s="104">
        <v>2281000</v>
      </c>
      <c r="K185" s="119" t="str">
        <f t="shared" si="3"/>
        <v>00004090630171520200</v>
      </c>
      <c r="L185" s="107" t="s">
        <v>307</v>
      </c>
    </row>
    <row r="186" spans="1:12" ht="22.5">
      <c r="A186" s="100" t="s">
        <v>127</v>
      </c>
      <c r="B186" s="101" t="s">
        <v>7</v>
      </c>
      <c r="C186" s="102" t="s">
        <v>72</v>
      </c>
      <c r="D186" s="125" t="s">
        <v>283</v>
      </c>
      <c r="E186" s="148" t="s">
        <v>306</v>
      </c>
      <c r="F186" s="154"/>
      <c r="G186" s="130" t="s">
        <v>129</v>
      </c>
      <c r="H186" s="97">
        <v>2281000</v>
      </c>
      <c r="I186" s="103">
        <v>0</v>
      </c>
      <c r="J186" s="104">
        <v>2281000</v>
      </c>
      <c r="K186" s="119" t="str">
        <f t="shared" si="3"/>
        <v>00004090630171520240</v>
      </c>
      <c r="L186" s="107" t="s">
        <v>308</v>
      </c>
    </row>
    <row r="187" spans="1:12" s="85" customFormat="1">
      <c r="A187" s="80" t="s">
        <v>157</v>
      </c>
      <c r="B187" s="79" t="s">
        <v>7</v>
      </c>
      <c r="C187" s="122" t="s">
        <v>72</v>
      </c>
      <c r="D187" s="126" t="s">
        <v>283</v>
      </c>
      <c r="E187" s="151" t="s">
        <v>306</v>
      </c>
      <c r="F187" s="155"/>
      <c r="G187" s="123" t="s">
        <v>158</v>
      </c>
      <c r="H187" s="81">
        <v>2281000</v>
      </c>
      <c r="I187" s="82">
        <v>0</v>
      </c>
      <c r="J187" s="83">
        <f>IF(IF(H187="",0,H187)=0,0,(IF(H187&gt;0,IF(I187&gt;H187,0,H187-I187),IF(I187&gt;H187,H187-I187,0))))</f>
        <v>2281000</v>
      </c>
      <c r="K187" s="119" t="str">
        <f t="shared" si="3"/>
        <v>00004090630171520244</v>
      </c>
      <c r="L187" s="84" t="str">
        <f>C187 &amp; D187 &amp;E187 &amp; F187 &amp; G187</f>
        <v>00004090630171520244</v>
      </c>
    </row>
    <row r="188" spans="1:12" ht="22.5">
      <c r="A188" s="100" t="s">
        <v>309</v>
      </c>
      <c r="B188" s="101" t="s">
        <v>7</v>
      </c>
      <c r="C188" s="102" t="s">
        <v>72</v>
      </c>
      <c r="D188" s="125" t="s">
        <v>283</v>
      </c>
      <c r="E188" s="148" t="s">
        <v>311</v>
      </c>
      <c r="F188" s="154"/>
      <c r="G188" s="130" t="s">
        <v>72</v>
      </c>
      <c r="H188" s="97">
        <v>10000000</v>
      </c>
      <c r="I188" s="103">
        <v>0</v>
      </c>
      <c r="J188" s="104">
        <v>10000000</v>
      </c>
      <c r="K188" s="119" t="str">
        <f t="shared" si="3"/>
        <v>00004090630171540000</v>
      </c>
      <c r="L188" s="107" t="s">
        <v>310</v>
      </c>
    </row>
    <row r="189" spans="1:12" ht="22.5">
      <c r="A189" s="100" t="s">
        <v>125</v>
      </c>
      <c r="B189" s="101" t="s">
        <v>7</v>
      </c>
      <c r="C189" s="102" t="s">
        <v>72</v>
      </c>
      <c r="D189" s="125" t="s">
        <v>283</v>
      </c>
      <c r="E189" s="148" t="s">
        <v>311</v>
      </c>
      <c r="F189" s="154"/>
      <c r="G189" s="130" t="s">
        <v>7</v>
      </c>
      <c r="H189" s="97">
        <v>10000000</v>
      </c>
      <c r="I189" s="103">
        <v>0</v>
      </c>
      <c r="J189" s="104">
        <v>10000000</v>
      </c>
      <c r="K189" s="119" t="str">
        <f t="shared" si="3"/>
        <v>00004090630171540200</v>
      </c>
      <c r="L189" s="107" t="s">
        <v>312</v>
      </c>
    </row>
    <row r="190" spans="1:12" ht="22.5">
      <c r="A190" s="100" t="s">
        <v>127</v>
      </c>
      <c r="B190" s="101" t="s">
        <v>7</v>
      </c>
      <c r="C190" s="102" t="s">
        <v>72</v>
      </c>
      <c r="D190" s="125" t="s">
        <v>283</v>
      </c>
      <c r="E190" s="148" t="s">
        <v>311</v>
      </c>
      <c r="F190" s="154"/>
      <c r="G190" s="130" t="s">
        <v>129</v>
      </c>
      <c r="H190" s="97">
        <v>10000000</v>
      </c>
      <c r="I190" s="103">
        <v>0</v>
      </c>
      <c r="J190" s="104">
        <v>10000000</v>
      </c>
      <c r="K190" s="119" t="str">
        <f t="shared" si="3"/>
        <v>00004090630171540240</v>
      </c>
      <c r="L190" s="107" t="s">
        <v>313</v>
      </c>
    </row>
    <row r="191" spans="1:12" s="85" customFormat="1">
      <c r="A191" s="80" t="s">
        <v>157</v>
      </c>
      <c r="B191" s="79" t="s">
        <v>7</v>
      </c>
      <c r="C191" s="122" t="s">
        <v>72</v>
      </c>
      <c r="D191" s="126" t="s">
        <v>283</v>
      </c>
      <c r="E191" s="151" t="s">
        <v>311</v>
      </c>
      <c r="F191" s="155"/>
      <c r="G191" s="123" t="s">
        <v>158</v>
      </c>
      <c r="H191" s="81">
        <v>10000000</v>
      </c>
      <c r="I191" s="82">
        <v>0</v>
      </c>
      <c r="J191" s="83">
        <f>IF(IF(H191="",0,H191)=0,0,(IF(H191&gt;0,IF(I191&gt;H191,0,H191-I191),IF(I191&gt;H191,H191-I191,0))))</f>
        <v>10000000</v>
      </c>
      <c r="K191" s="119" t="str">
        <f t="shared" si="3"/>
        <v>00004090630171540244</v>
      </c>
      <c r="L191" s="84" t="str">
        <f>C191 &amp; D191 &amp;E191 &amp; F191 &amp; G191</f>
        <v>00004090630171540244</v>
      </c>
    </row>
    <row r="192" spans="1:12" ht="33.75">
      <c r="A192" s="100" t="s">
        <v>314</v>
      </c>
      <c r="B192" s="101" t="s">
        <v>7</v>
      </c>
      <c r="C192" s="102" t="s">
        <v>72</v>
      </c>
      <c r="D192" s="125" t="s">
        <v>283</v>
      </c>
      <c r="E192" s="148" t="s">
        <v>316</v>
      </c>
      <c r="F192" s="154"/>
      <c r="G192" s="130" t="s">
        <v>72</v>
      </c>
      <c r="H192" s="97">
        <v>51468</v>
      </c>
      <c r="I192" s="103">
        <v>0</v>
      </c>
      <c r="J192" s="104">
        <v>51468</v>
      </c>
      <c r="K192" s="119" t="str">
        <f t="shared" si="3"/>
        <v>00004090630172090000</v>
      </c>
      <c r="L192" s="107" t="s">
        <v>315</v>
      </c>
    </row>
    <row r="193" spans="1:12" ht="22.5">
      <c r="A193" s="100" t="s">
        <v>125</v>
      </c>
      <c r="B193" s="101" t="s">
        <v>7</v>
      </c>
      <c r="C193" s="102" t="s">
        <v>72</v>
      </c>
      <c r="D193" s="125" t="s">
        <v>283</v>
      </c>
      <c r="E193" s="148" t="s">
        <v>316</v>
      </c>
      <c r="F193" s="154"/>
      <c r="G193" s="130" t="s">
        <v>7</v>
      </c>
      <c r="H193" s="97">
        <v>51468</v>
      </c>
      <c r="I193" s="103">
        <v>0</v>
      </c>
      <c r="J193" s="104">
        <v>51468</v>
      </c>
      <c r="K193" s="119" t="str">
        <f t="shared" si="3"/>
        <v>00004090630172090200</v>
      </c>
      <c r="L193" s="107" t="s">
        <v>317</v>
      </c>
    </row>
    <row r="194" spans="1:12" ht="22.5">
      <c r="A194" s="100" t="s">
        <v>127</v>
      </c>
      <c r="B194" s="101" t="s">
        <v>7</v>
      </c>
      <c r="C194" s="102" t="s">
        <v>72</v>
      </c>
      <c r="D194" s="125" t="s">
        <v>283</v>
      </c>
      <c r="E194" s="148" t="s">
        <v>316</v>
      </c>
      <c r="F194" s="154"/>
      <c r="G194" s="130" t="s">
        <v>129</v>
      </c>
      <c r="H194" s="97">
        <v>51468</v>
      </c>
      <c r="I194" s="103">
        <v>0</v>
      </c>
      <c r="J194" s="104">
        <v>51468</v>
      </c>
      <c r="K194" s="119" t="str">
        <f t="shared" si="3"/>
        <v>00004090630172090240</v>
      </c>
      <c r="L194" s="107" t="s">
        <v>318</v>
      </c>
    </row>
    <row r="195" spans="1:12" s="85" customFormat="1">
      <c r="A195" s="80" t="s">
        <v>157</v>
      </c>
      <c r="B195" s="79" t="s">
        <v>7</v>
      </c>
      <c r="C195" s="122" t="s">
        <v>72</v>
      </c>
      <c r="D195" s="126" t="s">
        <v>283</v>
      </c>
      <c r="E195" s="151" t="s">
        <v>316</v>
      </c>
      <c r="F195" s="155"/>
      <c r="G195" s="123" t="s">
        <v>158</v>
      </c>
      <c r="H195" s="81">
        <v>51468</v>
      </c>
      <c r="I195" s="82">
        <v>0</v>
      </c>
      <c r="J195" s="83">
        <f>IF(IF(H195="",0,H195)=0,0,(IF(H195&gt;0,IF(I195&gt;H195,0,H195-I195),IF(I195&gt;H195,H195-I195,0))))</f>
        <v>51468</v>
      </c>
      <c r="K195" s="119" t="str">
        <f t="shared" si="3"/>
        <v>00004090630172090244</v>
      </c>
      <c r="L195" s="84" t="str">
        <f>C195 &amp; D195 &amp;E195 &amp; F195 &amp; G195</f>
        <v>00004090630172090244</v>
      </c>
    </row>
    <row r="196" spans="1:12" ht="22.5">
      <c r="A196" s="100" t="s">
        <v>319</v>
      </c>
      <c r="B196" s="101" t="s">
        <v>7</v>
      </c>
      <c r="C196" s="102" t="s">
        <v>72</v>
      </c>
      <c r="D196" s="125" t="s">
        <v>283</v>
      </c>
      <c r="E196" s="148" t="s">
        <v>321</v>
      </c>
      <c r="F196" s="154"/>
      <c r="G196" s="130" t="s">
        <v>72</v>
      </c>
      <c r="H196" s="97">
        <v>3321400</v>
      </c>
      <c r="I196" s="103">
        <v>2473669.2000000002</v>
      </c>
      <c r="J196" s="104">
        <v>847730.8</v>
      </c>
      <c r="K196" s="119" t="str">
        <f t="shared" si="3"/>
        <v>00004090630199970000</v>
      </c>
      <c r="L196" s="107" t="s">
        <v>320</v>
      </c>
    </row>
    <row r="197" spans="1:12" ht="22.5">
      <c r="A197" s="100" t="s">
        <v>125</v>
      </c>
      <c r="B197" s="101" t="s">
        <v>7</v>
      </c>
      <c r="C197" s="102" t="s">
        <v>72</v>
      </c>
      <c r="D197" s="125" t="s">
        <v>283</v>
      </c>
      <c r="E197" s="148" t="s">
        <v>321</v>
      </c>
      <c r="F197" s="154"/>
      <c r="G197" s="130" t="s">
        <v>7</v>
      </c>
      <c r="H197" s="97">
        <v>3321400</v>
      </c>
      <c r="I197" s="103">
        <v>2473669.2000000002</v>
      </c>
      <c r="J197" s="104">
        <v>847730.8</v>
      </c>
      <c r="K197" s="119" t="str">
        <f t="shared" si="3"/>
        <v>00004090630199970200</v>
      </c>
      <c r="L197" s="107" t="s">
        <v>322</v>
      </c>
    </row>
    <row r="198" spans="1:12" ht="22.5">
      <c r="A198" s="100" t="s">
        <v>127</v>
      </c>
      <c r="B198" s="101" t="s">
        <v>7</v>
      </c>
      <c r="C198" s="102" t="s">
        <v>72</v>
      </c>
      <c r="D198" s="125" t="s">
        <v>283</v>
      </c>
      <c r="E198" s="148" t="s">
        <v>321</v>
      </c>
      <c r="F198" s="154"/>
      <c r="G198" s="130" t="s">
        <v>129</v>
      </c>
      <c r="H198" s="97">
        <v>3321400</v>
      </c>
      <c r="I198" s="103">
        <v>2473669.2000000002</v>
      </c>
      <c r="J198" s="104">
        <v>847730.8</v>
      </c>
      <c r="K198" s="119" t="str">
        <f t="shared" si="3"/>
        <v>00004090630199970240</v>
      </c>
      <c r="L198" s="107" t="s">
        <v>323</v>
      </c>
    </row>
    <row r="199" spans="1:12" s="85" customFormat="1">
      <c r="A199" s="80" t="s">
        <v>157</v>
      </c>
      <c r="B199" s="79" t="s">
        <v>7</v>
      </c>
      <c r="C199" s="122" t="s">
        <v>72</v>
      </c>
      <c r="D199" s="126" t="s">
        <v>283</v>
      </c>
      <c r="E199" s="151" t="s">
        <v>321</v>
      </c>
      <c r="F199" s="155"/>
      <c r="G199" s="123" t="s">
        <v>158</v>
      </c>
      <c r="H199" s="81">
        <v>3321400</v>
      </c>
      <c r="I199" s="82">
        <v>2473669.2000000002</v>
      </c>
      <c r="J199" s="83">
        <f>IF(IF(H199="",0,H199)=0,0,(IF(H199&gt;0,IF(I199&gt;H199,0,H199-I199),IF(I199&gt;H199,H199-I199,0))))</f>
        <v>847730.8</v>
      </c>
      <c r="K199" s="119" t="str">
        <f t="shared" si="3"/>
        <v>00004090630199970244</v>
      </c>
      <c r="L199" s="84" t="str">
        <f>C199 &amp; D199 &amp;E199 &amp; F199 &amp; G199</f>
        <v>00004090630199970244</v>
      </c>
    </row>
    <row r="200" spans="1:12" ht="33.75">
      <c r="A200" s="100" t="s">
        <v>324</v>
      </c>
      <c r="B200" s="101" t="s">
        <v>7</v>
      </c>
      <c r="C200" s="102" t="s">
        <v>72</v>
      </c>
      <c r="D200" s="125" t="s">
        <v>283</v>
      </c>
      <c r="E200" s="148" t="s">
        <v>326</v>
      </c>
      <c r="F200" s="154"/>
      <c r="G200" s="130" t="s">
        <v>72</v>
      </c>
      <c r="H200" s="97">
        <v>120200</v>
      </c>
      <c r="I200" s="103">
        <v>0</v>
      </c>
      <c r="J200" s="104">
        <v>120200</v>
      </c>
      <c r="K200" s="119" t="str">
        <f t="shared" si="3"/>
        <v>000040906301S1520000</v>
      </c>
      <c r="L200" s="107" t="s">
        <v>325</v>
      </c>
    </row>
    <row r="201" spans="1:12" ht="22.5">
      <c r="A201" s="100" t="s">
        <v>125</v>
      </c>
      <c r="B201" s="101" t="s">
        <v>7</v>
      </c>
      <c r="C201" s="102" t="s">
        <v>72</v>
      </c>
      <c r="D201" s="125" t="s">
        <v>283</v>
      </c>
      <c r="E201" s="148" t="s">
        <v>326</v>
      </c>
      <c r="F201" s="154"/>
      <c r="G201" s="130" t="s">
        <v>7</v>
      </c>
      <c r="H201" s="97">
        <v>120200</v>
      </c>
      <c r="I201" s="103">
        <v>0</v>
      </c>
      <c r="J201" s="104">
        <v>120200</v>
      </c>
      <c r="K201" s="119" t="str">
        <f t="shared" si="3"/>
        <v>000040906301S1520200</v>
      </c>
      <c r="L201" s="107" t="s">
        <v>327</v>
      </c>
    </row>
    <row r="202" spans="1:12" ht="22.5">
      <c r="A202" s="100" t="s">
        <v>127</v>
      </c>
      <c r="B202" s="101" t="s">
        <v>7</v>
      </c>
      <c r="C202" s="102" t="s">
        <v>72</v>
      </c>
      <c r="D202" s="125" t="s">
        <v>283</v>
      </c>
      <c r="E202" s="148" t="s">
        <v>326</v>
      </c>
      <c r="F202" s="154"/>
      <c r="G202" s="130" t="s">
        <v>129</v>
      </c>
      <c r="H202" s="97">
        <v>120200</v>
      </c>
      <c r="I202" s="103">
        <v>0</v>
      </c>
      <c r="J202" s="104">
        <v>120200</v>
      </c>
      <c r="K202" s="119" t="str">
        <f t="shared" si="3"/>
        <v>000040906301S1520240</v>
      </c>
      <c r="L202" s="107" t="s">
        <v>328</v>
      </c>
    </row>
    <row r="203" spans="1:12" s="85" customFormat="1">
      <c r="A203" s="80" t="s">
        <v>157</v>
      </c>
      <c r="B203" s="79" t="s">
        <v>7</v>
      </c>
      <c r="C203" s="122" t="s">
        <v>72</v>
      </c>
      <c r="D203" s="126" t="s">
        <v>283</v>
      </c>
      <c r="E203" s="151" t="s">
        <v>326</v>
      </c>
      <c r="F203" s="155"/>
      <c r="G203" s="123" t="s">
        <v>158</v>
      </c>
      <c r="H203" s="81">
        <v>120200</v>
      </c>
      <c r="I203" s="82">
        <v>0</v>
      </c>
      <c r="J203" s="83">
        <f>IF(IF(H203="",0,H203)=0,0,(IF(H203&gt;0,IF(I203&gt;H203,0,H203-I203),IF(I203&gt;H203,H203-I203,0))))</f>
        <v>120200</v>
      </c>
      <c r="K203" s="119" t="str">
        <f t="shared" si="3"/>
        <v>000040906301S1520244</v>
      </c>
      <c r="L203" s="84" t="str">
        <f>C203 &amp; D203 &amp;E203 &amp; F203 &amp; G203</f>
        <v>000040906301S1520244</v>
      </c>
    </row>
    <row r="204" spans="1:12" ht="33.75">
      <c r="A204" s="100" t="s">
        <v>329</v>
      </c>
      <c r="B204" s="101" t="s">
        <v>7</v>
      </c>
      <c r="C204" s="102" t="s">
        <v>72</v>
      </c>
      <c r="D204" s="125" t="s">
        <v>283</v>
      </c>
      <c r="E204" s="148" t="s">
        <v>331</v>
      </c>
      <c r="F204" s="154"/>
      <c r="G204" s="130" t="s">
        <v>72</v>
      </c>
      <c r="H204" s="97">
        <v>102000</v>
      </c>
      <c r="I204" s="103">
        <v>0</v>
      </c>
      <c r="J204" s="104">
        <v>102000</v>
      </c>
      <c r="K204" s="119" t="str">
        <f t="shared" si="3"/>
        <v>000040906301S1540000</v>
      </c>
      <c r="L204" s="107" t="s">
        <v>330</v>
      </c>
    </row>
    <row r="205" spans="1:12" ht="22.5">
      <c r="A205" s="100" t="s">
        <v>125</v>
      </c>
      <c r="B205" s="101" t="s">
        <v>7</v>
      </c>
      <c r="C205" s="102" t="s">
        <v>72</v>
      </c>
      <c r="D205" s="125" t="s">
        <v>283</v>
      </c>
      <c r="E205" s="148" t="s">
        <v>331</v>
      </c>
      <c r="F205" s="154"/>
      <c r="G205" s="130" t="s">
        <v>7</v>
      </c>
      <c r="H205" s="97">
        <v>102000</v>
      </c>
      <c r="I205" s="103">
        <v>0</v>
      </c>
      <c r="J205" s="104">
        <v>102000</v>
      </c>
      <c r="K205" s="119" t="str">
        <f t="shared" si="3"/>
        <v>000040906301S1540200</v>
      </c>
      <c r="L205" s="107" t="s">
        <v>332</v>
      </c>
    </row>
    <row r="206" spans="1:12" ht="22.5">
      <c r="A206" s="100" t="s">
        <v>127</v>
      </c>
      <c r="B206" s="101" t="s">
        <v>7</v>
      </c>
      <c r="C206" s="102" t="s">
        <v>72</v>
      </c>
      <c r="D206" s="125" t="s">
        <v>283</v>
      </c>
      <c r="E206" s="148" t="s">
        <v>331</v>
      </c>
      <c r="F206" s="154"/>
      <c r="G206" s="130" t="s">
        <v>129</v>
      </c>
      <c r="H206" s="97">
        <v>102000</v>
      </c>
      <c r="I206" s="103">
        <v>0</v>
      </c>
      <c r="J206" s="104">
        <v>102000</v>
      </c>
      <c r="K206" s="119" t="str">
        <f t="shared" si="3"/>
        <v>000040906301S1540240</v>
      </c>
      <c r="L206" s="107" t="s">
        <v>333</v>
      </c>
    </row>
    <row r="207" spans="1:12" s="85" customFormat="1">
      <c r="A207" s="80" t="s">
        <v>157</v>
      </c>
      <c r="B207" s="79" t="s">
        <v>7</v>
      </c>
      <c r="C207" s="122" t="s">
        <v>72</v>
      </c>
      <c r="D207" s="126" t="s">
        <v>283</v>
      </c>
      <c r="E207" s="151" t="s">
        <v>331</v>
      </c>
      <c r="F207" s="155"/>
      <c r="G207" s="123" t="s">
        <v>158</v>
      </c>
      <c r="H207" s="81">
        <v>102000</v>
      </c>
      <c r="I207" s="82">
        <v>0</v>
      </c>
      <c r="J207" s="83">
        <f>IF(IF(H207="",0,H207)=0,0,(IF(H207&gt;0,IF(I207&gt;H207,0,H207-I207),IF(I207&gt;H207,H207-I207,0))))</f>
        <v>102000</v>
      </c>
      <c r="K207" s="119" t="str">
        <f t="shared" si="3"/>
        <v>000040906301S1540244</v>
      </c>
      <c r="L207" s="84" t="str">
        <f>C207 &amp; D207 &amp;E207 &amp; F207 &amp; G207</f>
        <v>000040906301S1540244</v>
      </c>
    </row>
    <row r="208" spans="1:12" ht="33.75">
      <c r="A208" s="100" t="s">
        <v>334</v>
      </c>
      <c r="B208" s="101" t="s">
        <v>7</v>
      </c>
      <c r="C208" s="102" t="s">
        <v>72</v>
      </c>
      <c r="D208" s="125" t="s">
        <v>283</v>
      </c>
      <c r="E208" s="148" t="s">
        <v>336</v>
      </c>
      <c r="F208" s="154"/>
      <c r="G208" s="130" t="s">
        <v>72</v>
      </c>
      <c r="H208" s="97">
        <v>13900</v>
      </c>
      <c r="I208" s="103">
        <v>0</v>
      </c>
      <c r="J208" s="104">
        <v>13900</v>
      </c>
      <c r="K208" s="119" t="str">
        <f t="shared" si="3"/>
        <v>000040906301S2090000</v>
      </c>
      <c r="L208" s="107" t="s">
        <v>335</v>
      </c>
    </row>
    <row r="209" spans="1:12" ht="22.5">
      <c r="A209" s="100" t="s">
        <v>125</v>
      </c>
      <c r="B209" s="101" t="s">
        <v>7</v>
      </c>
      <c r="C209" s="102" t="s">
        <v>72</v>
      </c>
      <c r="D209" s="125" t="s">
        <v>283</v>
      </c>
      <c r="E209" s="148" t="s">
        <v>336</v>
      </c>
      <c r="F209" s="154"/>
      <c r="G209" s="130" t="s">
        <v>7</v>
      </c>
      <c r="H209" s="97">
        <v>13900</v>
      </c>
      <c r="I209" s="103">
        <v>0</v>
      </c>
      <c r="J209" s="104">
        <v>13900</v>
      </c>
      <c r="K209" s="119" t="str">
        <f t="shared" si="3"/>
        <v>000040906301S2090200</v>
      </c>
      <c r="L209" s="107" t="s">
        <v>337</v>
      </c>
    </row>
    <row r="210" spans="1:12" ht="22.5">
      <c r="A210" s="100" t="s">
        <v>127</v>
      </c>
      <c r="B210" s="101" t="s">
        <v>7</v>
      </c>
      <c r="C210" s="102" t="s">
        <v>72</v>
      </c>
      <c r="D210" s="125" t="s">
        <v>283</v>
      </c>
      <c r="E210" s="148" t="s">
        <v>336</v>
      </c>
      <c r="F210" s="154"/>
      <c r="G210" s="130" t="s">
        <v>129</v>
      </c>
      <c r="H210" s="97">
        <v>13900</v>
      </c>
      <c r="I210" s="103">
        <v>0</v>
      </c>
      <c r="J210" s="104">
        <v>13900</v>
      </c>
      <c r="K210" s="119" t="str">
        <f t="shared" si="3"/>
        <v>000040906301S2090240</v>
      </c>
      <c r="L210" s="107" t="s">
        <v>338</v>
      </c>
    </row>
    <row r="211" spans="1:12" s="85" customFormat="1">
      <c r="A211" s="80" t="s">
        <v>157</v>
      </c>
      <c r="B211" s="79" t="s">
        <v>7</v>
      </c>
      <c r="C211" s="122" t="s">
        <v>72</v>
      </c>
      <c r="D211" s="126" t="s">
        <v>283</v>
      </c>
      <c r="E211" s="151" t="s">
        <v>336</v>
      </c>
      <c r="F211" s="155"/>
      <c r="G211" s="123" t="s">
        <v>158</v>
      </c>
      <c r="H211" s="81">
        <v>13900</v>
      </c>
      <c r="I211" s="82">
        <v>0</v>
      </c>
      <c r="J211" s="83">
        <f>IF(IF(H211="",0,H211)=0,0,(IF(H211&gt;0,IF(I211&gt;H211,0,H211-I211),IF(I211&gt;H211,H211-I211,0))))</f>
        <v>13900</v>
      </c>
      <c r="K211" s="119" t="str">
        <f t="shared" si="3"/>
        <v>000040906301S2090244</v>
      </c>
      <c r="L211" s="84" t="str">
        <f>C211 &amp; D211 &amp;E211 &amp; F211 &amp; G211</f>
        <v>000040906301S2090244</v>
      </c>
    </row>
    <row r="212" spans="1:12">
      <c r="A212" s="100" t="s">
        <v>132</v>
      </c>
      <c r="B212" s="101" t="s">
        <v>7</v>
      </c>
      <c r="C212" s="102" t="s">
        <v>72</v>
      </c>
      <c r="D212" s="125" t="s">
        <v>283</v>
      </c>
      <c r="E212" s="148" t="s">
        <v>134</v>
      </c>
      <c r="F212" s="154"/>
      <c r="G212" s="130" t="s">
        <v>72</v>
      </c>
      <c r="H212" s="97">
        <v>120000</v>
      </c>
      <c r="I212" s="103">
        <v>120000</v>
      </c>
      <c r="J212" s="104">
        <v>0</v>
      </c>
      <c r="K212" s="119" t="str">
        <f t="shared" si="3"/>
        <v>00004097000000000000</v>
      </c>
      <c r="L212" s="107" t="s">
        <v>339</v>
      </c>
    </row>
    <row r="213" spans="1:12" ht="33.75">
      <c r="A213" s="100" t="s">
        <v>149</v>
      </c>
      <c r="B213" s="101" t="s">
        <v>7</v>
      </c>
      <c r="C213" s="102" t="s">
        <v>72</v>
      </c>
      <c r="D213" s="125" t="s">
        <v>283</v>
      </c>
      <c r="E213" s="148" t="s">
        <v>151</v>
      </c>
      <c r="F213" s="154"/>
      <c r="G213" s="130" t="s">
        <v>72</v>
      </c>
      <c r="H213" s="97">
        <v>120000</v>
      </c>
      <c r="I213" s="103">
        <v>120000</v>
      </c>
      <c r="J213" s="104">
        <v>0</v>
      </c>
      <c r="K213" s="119" t="str">
        <f t="shared" si="3"/>
        <v>00004097200000000000</v>
      </c>
      <c r="L213" s="107" t="s">
        <v>340</v>
      </c>
    </row>
    <row r="214" spans="1:12">
      <c r="A214" s="100" t="s">
        <v>341</v>
      </c>
      <c r="B214" s="101" t="s">
        <v>7</v>
      </c>
      <c r="C214" s="102" t="s">
        <v>72</v>
      </c>
      <c r="D214" s="125" t="s">
        <v>283</v>
      </c>
      <c r="E214" s="148" t="s">
        <v>343</v>
      </c>
      <c r="F214" s="154"/>
      <c r="G214" s="130" t="s">
        <v>72</v>
      </c>
      <c r="H214" s="97">
        <v>120000</v>
      </c>
      <c r="I214" s="103">
        <v>120000</v>
      </c>
      <c r="J214" s="104">
        <v>0</v>
      </c>
      <c r="K214" s="119" t="str">
        <f t="shared" si="3"/>
        <v>00004097200023030000</v>
      </c>
      <c r="L214" s="107" t="s">
        <v>342</v>
      </c>
    </row>
    <row r="215" spans="1:12">
      <c r="A215" s="100" t="s">
        <v>167</v>
      </c>
      <c r="B215" s="101" t="s">
        <v>7</v>
      </c>
      <c r="C215" s="102" t="s">
        <v>72</v>
      </c>
      <c r="D215" s="125" t="s">
        <v>283</v>
      </c>
      <c r="E215" s="148" t="s">
        <v>343</v>
      </c>
      <c r="F215" s="154"/>
      <c r="G215" s="130" t="s">
        <v>169</v>
      </c>
      <c r="H215" s="97">
        <v>120000</v>
      </c>
      <c r="I215" s="103">
        <v>120000</v>
      </c>
      <c r="J215" s="104">
        <v>0</v>
      </c>
      <c r="K215" s="119" t="str">
        <f t="shared" si="3"/>
        <v>00004097200023030800</v>
      </c>
      <c r="L215" s="107" t="s">
        <v>344</v>
      </c>
    </row>
    <row r="216" spans="1:12">
      <c r="A216" s="100" t="s">
        <v>181</v>
      </c>
      <c r="B216" s="101" t="s">
        <v>7</v>
      </c>
      <c r="C216" s="102" t="s">
        <v>72</v>
      </c>
      <c r="D216" s="125" t="s">
        <v>283</v>
      </c>
      <c r="E216" s="148" t="s">
        <v>343</v>
      </c>
      <c r="F216" s="154"/>
      <c r="G216" s="130" t="s">
        <v>183</v>
      </c>
      <c r="H216" s="97">
        <v>120000</v>
      </c>
      <c r="I216" s="103">
        <v>120000</v>
      </c>
      <c r="J216" s="104">
        <v>0</v>
      </c>
      <c r="K216" s="119" t="str">
        <f t="shared" si="3"/>
        <v>00004097200023030850</v>
      </c>
      <c r="L216" s="107" t="s">
        <v>345</v>
      </c>
    </row>
    <row r="217" spans="1:12" s="85" customFormat="1">
      <c r="A217" s="80" t="s">
        <v>184</v>
      </c>
      <c r="B217" s="79" t="s">
        <v>7</v>
      </c>
      <c r="C217" s="122" t="s">
        <v>72</v>
      </c>
      <c r="D217" s="126" t="s">
        <v>283</v>
      </c>
      <c r="E217" s="151" t="s">
        <v>343</v>
      </c>
      <c r="F217" s="155"/>
      <c r="G217" s="123" t="s">
        <v>185</v>
      </c>
      <c r="H217" s="81">
        <v>120000</v>
      </c>
      <c r="I217" s="82">
        <v>120000</v>
      </c>
      <c r="J217" s="83">
        <f>IF(IF(H217="",0,H217)=0,0,(IF(H217&gt;0,IF(I217&gt;H217,0,H217-I217),IF(I217&gt;H217,H217-I217,0))))</f>
        <v>0</v>
      </c>
      <c r="K217" s="119" t="str">
        <f t="shared" ref="K217:K280" si="4">C217 &amp; D217 &amp;E217 &amp; F217 &amp; G217</f>
        <v>00004097200023030853</v>
      </c>
      <c r="L217" s="84" t="str">
        <f>C217 &amp; D217 &amp;E217 &amp; F217 &amp; G217</f>
        <v>00004097200023030853</v>
      </c>
    </row>
    <row r="218" spans="1:12">
      <c r="A218" s="100" t="s">
        <v>346</v>
      </c>
      <c r="B218" s="101" t="s">
        <v>7</v>
      </c>
      <c r="C218" s="102" t="s">
        <v>72</v>
      </c>
      <c r="D218" s="125" t="s">
        <v>348</v>
      </c>
      <c r="E218" s="148" t="s">
        <v>114</v>
      </c>
      <c r="F218" s="154"/>
      <c r="G218" s="130" t="s">
        <v>72</v>
      </c>
      <c r="H218" s="97">
        <v>379600</v>
      </c>
      <c r="I218" s="103">
        <v>16500</v>
      </c>
      <c r="J218" s="104">
        <v>363100</v>
      </c>
      <c r="K218" s="119" t="str">
        <f t="shared" si="4"/>
        <v>00004120000000000000</v>
      </c>
      <c r="L218" s="107" t="s">
        <v>347</v>
      </c>
    </row>
    <row r="219" spans="1:12" ht="45">
      <c r="A219" s="100" t="s">
        <v>284</v>
      </c>
      <c r="B219" s="101" t="s">
        <v>7</v>
      </c>
      <c r="C219" s="102" t="s">
        <v>72</v>
      </c>
      <c r="D219" s="125" t="s">
        <v>348</v>
      </c>
      <c r="E219" s="148" t="s">
        <v>286</v>
      </c>
      <c r="F219" s="154"/>
      <c r="G219" s="130" t="s">
        <v>72</v>
      </c>
      <c r="H219" s="97">
        <v>379600</v>
      </c>
      <c r="I219" s="103">
        <v>16500</v>
      </c>
      <c r="J219" s="104">
        <v>363100</v>
      </c>
      <c r="K219" s="119" t="str">
        <f t="shared" si="4"/>
        <v>00004120300000000000</v>
      </c>
      <c r="L219" s="107" t="s">
        <v>349</v>
      </c>
    </row>
    <row r="220" spans="1:12" ht="90">
      <c r="A220" s="100" t="s">
        <v>350</v>
      </c>
      <c r="B220" s="101" t="s">
        <v>7</v>
      </c>
      <c r="C220" s="102" t="s">
        <v>72</v>
      </c>
      <c r="D220" s="125" t="s">
        <v>348</v>
      </c>
      <c r="E220" s="148" t="s">
        <v>352</v>
      </c>
      <c r="F220" s="154"/>
      <c r="G220" s="130" t="s">
        <v>72</v>
      </c>
      <c r="H220" s="97">
        <v>179600</v>
      </c>
      <c r="I220" s="103">
        <v>16500</v>
      </c>
      <c r="J220" s="104">
        <v>163100</v>
      </c>
      <c r="K220" s="119" t="str">
        <f t="shared" si="4"/>
        <v>00004120300100000000</v>
      </c>
      <c r="L220" s="107" t="s">
        <v>351</v>
      </c>
    </row>
    <row r="221" spans="1:12" ht="45">
      <c r="A221" s="100" t="s">
        <v>353</v>
      </c>
      <c r="B221" s="101" t="s">
        <v>7</v>
      </c>
      <c r="C221" s="102" t="s">
        <v>72</v>
      </c>
      <c r="D221" s="125" t="s">
        <v>348</v>
      </c>
      <c r="E221" s="148" t="s">
        <v>355</v>
      </c>
      <c r="F221" s="154"/>
      <c r="G221" s="130" t="s">
        <v>72</v>
      </c>
      <c r="H221" s="97">
        <v>179600</v>
      </c>
      <c r="I221" s="103">
        <v>16500</v>
      </c>
      <c r="J221" s="104">
        <v>163100</v>
      </c>
      <c r="K221" s="119" t="str">
        <f t="shared" si="4"/>
        <v>00004120300199990000</v>
      </c>
      <c r="L221" s="107" t="s">
        <v>354</v>
      </c>
    </row>
    <row r="222" spans="1:12" ht="22.5">
      <c r="A222" s="100" t="s">
        <v>125</v>
      </c>
      <c r="B222" s="101" t="s">
        <v>7</v>
      </c>
      <c r="C222" s="102" t="s">
        <v>72</v>
      </c>
      <c r="D222" s="125" t="s">
        <v>348</v>
      </c>
      <c r="E222" s="148" t="s">
        <v>355</v>
      </c>
      <c r="F222" s="154"/>
      <c r="G222" s="130" t="s">
        <v>7</v>
      </c>
      <c r="H222" s="97">
        <v>179600</v>
      </c>
      <c r="I222" s="103">
        <v>16500</v>
      </c>
      <c r="J222" s="104">
        <v>163100</v>
      </c>
      <c r="K222" s="119" t="str">
        <f t="shared" si="4"/>
        <v>00004120300199990200</v>
      </c>
      <c r="L222" s="107" t="s">
        <v>356</v>
      </c>
    </row>
    <row r="223" spans="1:12" ht="22.5">
      <c r="A223" s="100" t="s">
        <v>127</v>
      </c>
      <c r="B223" s="101" t="s">
        <v>7</v>
      </c>
      <c r="C223" s="102" t="s">
        <v>72</v>
      </c>
      <c r="D223" s="125" t="s">
        <v>348</v>
      </c>
      <c r="E223" s="148" t="s">
        <v>355</v>
      </c>
      <c r="F223" s="154"/>
      <c r="G223" s="130" t="s">
        <v>129</v>
      </c>
      <c r="H223" s="97">
        <v>179600</v>
      </c>
      <c r="I223" s="103">
        <v>16500</v>
      </c>
      <c r="J223" s="104">
        <v>163100</v>
      </c>
      <c r="K223" s="119" t="str">
        <f t="shared" si="4"/>
        <v>00004120300199990240</v>
      </c>
      <c r="L223" s="107" t="s">
        <v>357</v>
      </c>
    </row>
    <row r="224" spans="1:12" s="85" customFormat="1" ht="22.5">
      <c r="A224" s="80" t="s">
        <v>130</v>
      </c>
      <c r="B224" s="79" t="s">
        <v>7</v>
      </c>
      <c r="C224" s="122" t="s">
        <v>72</v>
      </c>
      <c r="D224" s="126" t="s">
        <v>348</v>
      </c>
      <c r="E224" s="151" t="s">
        <v>355</v>
      </c>
      <c r="F224" s="155"/>
      <c r="G224" s="123" t="s">
        <v>131</v>
      </c>
      <c r="H224" s="81">
        <v>16500</v>
      </c>
      <c r="I224" s="82">
        <v>16500</v>
      </c>
      <c r="J224" s="83">
        <f>IF(IF(H224="",0,H224)=0,0,(IF(H224&gt;0,IF(I224&gt;H224,0,H224-I224),IF(I224&gt;H224,H224-I224,0))))</f>
        <v>0</v>
      </c>
      <c r="K224" s="119" t="str">
        <f t="shared" si="4"/>
        <v>00004120300199990242</v>
      </c>
      <c r="L224" s="84" t="str">
        <f>C224 &amp; D224 &amp;E224 &amp; F224 &amp; G224</f>
        <v>00004120300199990242</v>
      </c>
    </row>
    <row r="225" spans="1:12" s="85" customFormat="1">
      <c r="A225" s="80" t="s">
        <v>157</v>
      </c>
      <c r="B225" s="79" t="s">
        <v>7</v>
      </c>
      <c r="C225" s="122" t="s">
        <v>72</v>
      </c>
      <c r="D225" s="126" t="s">
        <v>348</v>
      </c>
      <c r="E225" s="151" t="s">
        <v>355</v>
      </c>
      <c r="F225" s="155"/>
      <c r="G225" s="123" t="s">
        <v>158</v>
      </c>
      <c r="H225" s="81">
        <v>163100</v>
      </c>
      <c r="I225" s="82">
        <v>0</v>
      </c>
      <c r="J225" s="83">
        <f>IF(IF(H225="",0,H225)=0,0,(IF(H225&gt;0,IF(I225&gt;H225,0,H225-I225),IF(I225&gt;H225,H225-I225,0))))</f>
        <v>163100</v>
      </c>
      <c r="K225" s="119" t="str">
        <f t="shared" si="4"/>
        <v>00004120300199990244</v>
      </c>
      <c r="L225" s="84" t="str">
        <f>C225 &amp; D225 &amp;E225 &amp; F225 &amp; G225</f>
        <v>00004120300199990244</v>
      </c>
    </row>
    <row r="226" spans="1:12" ht="33.75">
      <c r="A226" s="100" t="s">
        <v>358</v>
      </c>
      <c r="B226" s="101" t="s">
        <v>7</v>
      </c>
      <c r="C226" s="102" t="s">
        <v>72</v>
      </c>
      <c r="D226" s="125" t="s">
        <v>348</v>
      </c>
      <c r="E226" s="148" t="s">
        <v>360</v>
      </c>
      <c r="F226" s="154"/>
      <c r="G226" s="130" t="s">
        <v>72</v>
      </c>
      <c r="H226" s="97">
        <v>200000</v>
      </c>
      <c r="I226" s="103">
        <v>0</v>
      </c>
      <c r="J226" s="104">
        <v>200000</v>
      </c>
      <c r="K226" s="119" t="str">
        <f t="shared" si="4"/>
        <v>00004120300200000000</v>
      </c>
      <c r="L226" s="107" t="s">
        <v>359</v>
      </c>
    </row>
    <row r="227" spans="1:12" ht="45">
      <c r="A227" s="100" t="s">
        <v>361</v>
      </c>
      <c r="B227" s="101" t="s">
        <v>7</v>
      </c>
      <c r="C227" s="102" t="s">
        <v>72</v>
      </c>
      <c r="D227" s="125" t="s">
        <v>348</v>
      </c>
      <c r="E227" s="148" t="s">
        <v>363</v>
      </c>
      <c r="F227" s="154"/>
      <c r="G227" s="130" t="s">
        <v>72</v>
      </c>
      <c r="H227" s="97">
        <v>200000</v>
      </c>
      <c r="I227" s="103">
        <v>0</v>
      </c>
      <c r="J227" s="104">
        <v>200000</v>
      </c>
      <c r="K227" s="119" t="str">
        <f t="shared" si="4"/>
        <v>00004120300299990000</v>
      </c>
      <c r="L227" s="107" t="s">
        <v>362</v>
      </c>
    </row>
    <row r="228" spans="1:12" ht="22.5">
      <c r="A228" s="100" t="s">
        <v>125</v>
      </c>
      <c r="B228" s="101" t="s">
        <v>7</v>
      </c>
      <c r="C228" s="102" t="s">
        <v>72</v>
      </c>
      <c r="D228" s="125" t="s">
        <v>348</v>
      </c>
      <c r="E228" s="148" t="s">
        <v>363</v>
      </c>
      <c r="F228" s="154"/>
      <c r="G228" s="130" t="s">
        <v>7</v>
      </c>
      <c r="H228" s="97">
        <v>200000</v>
      </c>
      <c r="I228" s="103">
        <v>0</v>
      </c>
      <c r="J228" s="104">
        <v>200000</v>
      </c>
      <c r="K228" s="119" t="str">
        <f t="shared" si="4"/>
        <v>00004120300299990200</v>
      </c>
      <c r="L228" s="107" t="s">
        <v>364</v>
      </c>
    </row>
    <row r="229" spans="1:12" ht="22.5">
      <c r="A229" s="100" t="s">
        <v>127</v>
      </c>
      <c r="B229" s="101" t="s">
        <v>7</v>
      </c>
      <c r="C229" s="102" t="s">
        <v>72</v>
      </c>
      <c r="D229" s="125" t="s">
        <v>348</v>
      </c>
      <c r="E229" s="148" t="s">
        <v>363</v>
      </c>
      <c r="F229" s="154"/>
      <c r="G229" s="130" t="s">
        <v>129</v>
      </c>
      <c r="H229" s="97">
        <v>200000</v>
      </c>
      <c r="I229" s="103">
        <v>0</v>
      </c>
      <c r="J229" s="104">
        <v>200000</v>
      </c>
      <c r="K229" s="119" t="str">
        <f t="shared" si="4"/>
        <v>00004120300299990240</v>
      </c>
      <c r="L229" s="107" t="s">
        <v>365</v>
      </c>
    </row>
    <row r="230" spans="1:12" s="85" customFormat="1">
      <c r="A230" s="80" t="s">
        <v>157</v>
      </c>
      <c r="B230" s="79" t="s">
        <v>7</v>
      </c>
      <c r="C230" s="122" t="s">
        <v>72</v>
      </c>
      <c r="D230" s="126" t="s">
        <v>348</v>
      </c>
      <c r="E230" s="151" t="s">
        <v>363</v>
      </c>
      <c r="F230" s="155"/>
      <c r="G230" s="123" t="s">
        <v>158</v>
      </c>
      <c r="H230" s="81">
        <v>200000</v>
      </c>
      <c r="I230" s="82">
        <v>0</v>
      </c>
      <c r="J230" s="83">
        <f>IF(IF(H230="",0,H230)=0,0,(IF(H230&gt;0,IF(I230&gt;H230,0,H230-I230),IF(I230&gt;H230,H230-I230,0))))</f>
        <v>200000</v>
      </c>
      <c r="K230" s="119" t="str">
        <f t="shared" si="4"/>
        <v>00004120300299990244</v>
      </c>
      <c r="L230" s="84" t="str">
        <f>C230 &amp; D230 &amp;E230 &amp; F230 &amp; G230</f>
        <v>00004120300299990244</v>
      </c>
    </row>
    <row r="231" spans="1:12">
      <c r="A231" s="100" t="s">
        <v>366</v>
      </c>
      <c r="B231" s="101" t="s">
        <v>7</v>
      </c>
      <c r="C231" s="102" t="s">
        <v>72</v>
      </c>
      <c r="D231" s="125" t="s">
        <v>368</v>
      </c>
      <c r="E231" s="148" t="s">
        <v>114</v>
      </c>
      <c r="F231" s="154"/>
      <c r="G231" s="130" t="s">
        <v>72</v>
      </c>
      <c r="H231" s="97">
        <v>117311009.04000001</v>
      </c>
      <c r="I231" s="103">
        <v>34705392.630000003</v>
      </c>
      <c r="J231" s="104">
        <v>82605616.409999996</v>
      </c>
      <c r="K231" s="119" t="str">
        <f t="shared" si="4"/>
        <v>00005000000000000000</v>
      </c>
      <c r="L231" s="107" t="s">
        <v>367</v>
      </c>
    </row>
    <row r="232" spans="1:12">
      <c r="A232" s="100" t="s">
        <v>369</v>
      </c>
      <c r="B232" s="101" t="s">
        <v>7</v>
      </c>
      <c r="C232" s="102" t="s">
        <v>72</v>
      </c>
      <c r="D232" s="125" t="s">
        <v>371</v>
      </c>
      <c r="E232" s="148" t="s">
        <v>114</v>
      </c>
      <c r="F232" s="154"/>
      <c r="G232" s="130" t="s">
        <v>72</v>
      </c>
      <c r="H232" s="97">
        <v>4981401.72</v>
      </c>
      <c r="I232" s="103">
        <v>2656968.71</v>
      </c>
      <c r="J232" s="104">
        <v>2324433.0099999998</v>
      </c>
      <c r="K232" s="119" t="str">
        <f t="shared" si="4"/>
        <v>00005010000000000000</v>
      </c>
      <c r="L232" s="107" t="s">
        <v>370</v>
      </c>
    </row>
    <row r="233" spans="1:12" ht="45">
      <c r="A233" s="100" t="s">
        <v>372</v>
      </c>
      <c r="B233" s="101" t="s">
        <v>7</v>
      </c>
      <c r="C233" s="102" t="s">
        <v>72</v>
      </c>
      <c r="D233" s="125" t="s">
        <v>371</v>
      </c>
      <c r="E233" s="148" t="s">
        <v>374</v>
      </c>
      <c r="F233" s="154"/>
      <c r="G233" s="130" t="s">
        <v>72</v>
      </c>
      <c r="H233" s="97">
        <v>4870452.79</v>
      </c>
      <c r="I233" s="103">
        <v>2546019.7799999998</v>
      </c>
      <c r="J233" s="104">
        <v>2324433.0099999998</v>
      </c>
      <c r="K233" s="119" t="str">
        <f t="shared" si="4"/>
        <v>00005010700000000000</v>
      </c>
      <c r="L233" s="107" t="s">
        <v>373</v>
      </c>
    </row>
    <row r="234" spans="1:12" ht="33.75">
      <c r="A234" s="100" t="s">
        <v>375</v>
      </c>
      <c r="B234" s="101" t="s">
        <v>7</v>
      </c>
      <c r="C234" s="102" t="s">
        <v>72</v>
      </c>
      <c r="D234" s="125" t="s">
        <v>371</v>
      </c>
      <c r="E234" s="148" t="s">
        <v>377</v>
      </c>
      <c r="F234" s="154"/>
      <c r="G234" s="130" t="s">
        <v>72</v>
      </c>
      <c r="H234" s="97">
        <v>3196111.07</v>
      </c>
      <c r="I234" s="103">
        <v>1271794.22</v>
      </c>
      <c r="J234" s="104">
        <v>1924316.85</v>
      </c>
      <c r="K234" s="119" t="str">
        <f t="shared" si="4"/>
        <v>00005010720000000000</v>
      </c>
      <c r="L234" s="107" t="s">
        <v>376</v>
      </c>
    </row>
    <row r="235" spans="1:12" ht="56.25">
      <c r="A235" s="100" t="s">
        <v>378</v>
      </c>
      <c r="B235" s="101" t="s">
        <v>7</v>
      </c>
      <c r="C235" s="102" t="s">
        <v>72</v>
      </c>
      <c r="D235" s="125" t="s">
        <v>371</v>
      </c>
      <c r="E235" s="148" t="s">
        <v>380</v>
      </c>
      <c r="F235" s="154"/>
      <c r="G235" s="130" t="s">
        <v>72</v>
      </c>
      <c r="H235" s="97">
        <v>3196111.07</v>
      </c>
      <c r="I235" s="103">
        <v>1271794.22</v>
      </c>
      <c r="J235" s="104">
        <v>1924316.85</v>
      </c>
      <c r="K235" s="119" t="str">
        <f t="shared" si="4"/>
        <v>00005010720100000000</v>
      </c>
      <c r="L235" s="107" t="s">
        <v>379</v>
      </c>
    </row>
    <row r="236" spans="1:12" ht="33.75">
      <c r="A236" s="100" t="s">
        <v>381</v>
      </c>
      <c r="B236" s="101" t="s">
        <v>7</v>
      </c>
      <c r="C236" s="102" t="s">
        <v>72</v>
      </c>
      <c r="D236" s="125" t="s">
        <v>371</v>
      </c>
      <c r="E236" s="148" t="s">
        <v>383</v>
      </c>
      <c r="F236" s="154"/>
      <c r="G236" s="130" t="s">
        <v>72</v>
      </c>
      <c r="H236" s="97">
        <v>3196111.07</v>
      </c>
      <c r="I236" s="103">
        <v>1271794.22</v>
      </c>
      <c r="J236" s="104">
        <v>1924316.85</v>
      </c>
      <c r="K236" s="119" t="str">
        <f t="shared" si="4"/>
        <v>00005010720199980000</v>
      </c>
      <c r="L236" s="107" t="s">
        <v>382</v>
      </c>
    </row>
    <row r="237" spans="1:12" ht="22.5">
      <c r="A237" s="100" t="s">
        <v>125</v>
      </c>
      <c r="B237" s="101" t="s">
        <v>7</v>
      </c>
      <c r="C237" s="102" t="s">
        <v>72</v>
      </c>
      <c r="D237" s="125" t="s">
        <v>371</v>
      </c>
      <c r="E237" s="148" t="s">
        <v>383</v>
      </c>
      <c r="F237" s="154"/>
      <c r="G237" s="130" t="s">
        <v>7</v>
      </c>
      <c r="H237" s="97">
        <v>1827239.07</v>
      </c>
      <c r="I237" s="103">
        <v>721348.14</v>
      </c>
      <c r="J237" s="104">
        <v>1105890.93</v>
      </c>
      <c r="K237" s="119" t="str">
        <f t="shared" si="4"/>
        <v>00005010720199980200</v>
      </c>
      <c r="L237" s="107" t="s">
        <v>384</v>
      </c>
    </row>
    <row r="238" spans="1:12" ht="22.5">
      <c r="A238" s="100" t="s">
        <v>127</v>
      </c>
      <c r="B238" s="101" t="s">
        <v>7</v>
      </c>
      <c r="C238" s="102" t="s">
        <v>72</v>
      </c>
      <c r="D238" s="125" t="s">
        <v>371</v>
      </c>
      <c r="E238" s="148" t="s">
        <v>383</v>
      </c>
      <c r="F238" s="154"/>
      <c r="G238" s="130" t="s">
        <v>129</v>
      </c>
      <c r="H238" s="97">
        <v>1827239.07</v>
      </c>
      <c r="I238" s="103">
        <v>721348.14</v>
      </c>
      <c r="J238" s="104">
        <v>1105890.93</v>
      </c>
      <c r="K238" s="119" t="str">
        <f t="shared" si="4"/>
        <v>00005010720199980240</v>
      </c>
      <c r="L238" s="107" t="s">
        <v>385</v>
      </c>
    </row>
    <row r="239" spans="1:12" s="85" customFormat="1">
      <c r="A239" s="80" t="s">
        <v>157</v>
      </c>
      <c r="B239" s="79" t="s">
        <v>7</v>
      </c>
      <c r="C239" s="122" t="s">
        <v>72</v>
      </c>
      <c r="D239" s="126" t="s">
        <v>371</v>
      </c>
      <c r="E239" s="151" t="s">
        <v>383</v>
      </c>
      <c r="F239" s="155"/>
      <c r="G239" s="123" t="s">
        <v>158</v>
      </c>
      <c r="H239" s="81">
        <v>1827239.07</v>
      </c>
      <c r="I239" s="82">
        <v>721348.14</v>
      </c>
      <c r="J239" s="83">
        <f>IF(IF(H239="",0,H239)=0,0,(IF(H239&gt;0,IF(I239&gt;H239,0,H239-I239),IF(I239&gt;H239,H239-I239,0))))</f>
        <v>1105890.93</v>
      </c>
      <c r="K239" s="119" t="str">
        <f t="shared" si="4"/>
        <v>00005010720199980244</v>
      </c>
      <c r="L239" s="84" t="str">
        <f>C239 &amp; D239 &amp;E239 &amp; F239 &amp; G239</f>
        <v>00005010720199980244</v>
      </c>
    </row>
    <row r="240" spans="1:12">
      <c r="A240" s="100" t="s">
        <v>141</v>
      </c>
      <c r="B240" s="101" t="s">
        <v>7</v>
      </c>
      <c r="C240" s="102" t="s">
        <v>72</v>
      </c>
      <c r="D240" s="125" t="s">
        <v>371</v>
      </c>
      <c r="E240" s="148" t="s">
        <v>383</v>
      </c>
      <c r="F240" s="154"/>
      <c r="G240" s="130" t="s">
        <v>8</v>
      </c>
      <c r="H240" s="97">
        <v>1368872</v>
      </c>
      <c r="I240" s="103">
        <v>550446.07999999996</v>
      </c>
      <c r="J240" s="104">
        <v>818425.92</v>
      </c>
      <c r="K240" s="119" t="str">
        <f t="shared" si="4"/>
        <v>00005010720199980500</v>
      </c>
      <c r="L240" s="107" t="s">
        <v>386</v>
      </c>
    </row>
    <row r="241" spans="1:12" s="85" customFormat="1">
      <c r="A241" s="80" t="s">
        <v>143</v>
      </c>
      <c r="B241" s="79" t="s">
        <v>7</v>
      </c>
      <c r="C241" s="122" t="s">
        <v>72</v>
      </c>
      <c r="D241" s="126" t="s">
        <v>371</v>
      </c>
      <c r="E241" s="151" t="s">
        <v>383</v>
      </c>
      <c r="F241" s="155"/>
      <c r="G241" s="123" t="s">
        <v>144</v>
      </c>
      <c r="H241" s="81">
        <v>1368872</v>
      </c>
      <c r="I241" s="82">
        <v>550446.07999999996</v>
      </c>
      <c r="J241" s="83">
        <f>IF(IF(H241="",0,H241)=0,0,(IF(H241&gt;0,IF(I241&gt;H241,0,H241-I241),IF(I241&gt;H241,H241-I241,0))))</f>
        <v>818425.92</v>
      </c>
      <c r="K241" s="119" t="str">
        <f t="shared" si="4"/>
        <v>00005010720199980540</v>
      </c>
      <c r="L241" s="84" t="str">
        <f>C241 &amp; D241 &amp;E241 &amp; F241 &amp; G241</f>
        <v>00005010720199980540</v>
      </c>
    </row>
    <row r="242" spans="1:12" ht="45">
      <c r="A242" s="100" t="s">
        <v>387</v>
      </c>
      <c r="B242" s="101" t="s">
        <v>7</v>
      </c>
      <c r="C242" s="102" t="s">
        <v>72</v>
      </c>
      <c r="D242" s="125" t="s">
        <v>371</v>
      </c>
      <c r="E242" s="148" t="s">
        <v>389</v>
      </c>
      <c r="F242" s="154"/>
      <c r="G242" s="130" t="s">
        <v>72</v>
      </c>
      <c r="H242" s="97">
        <v>714800</v>
      </c>
      <c r="I242" s="103">
        <v>314683.84000000003</v>
      </c>
      <c r="J242" s="104">
        <v>400116.16</v>
      </c>
      <c r="K242" s="119" t="str">
        <f t="shared" si="4"/>
        <v>00005010730000000000</v>
      </c>
      <c r="L242" s="107" t="s">
        <v>388</v>
      </c>
    </row>
    <row r="243" spans="1:12" ht="45">
      <c r="A243" s="100" t="s">
        <v>390</v>
      </c>
      <c r="B243" s="101" t="s">
        <v>7</v>
      </c>
      <c r="C243" s="102" t="s">
        <v>72</v>
      </c>
      <c r="D243" s="125" t="s">
        <v>371</v>
      </c>
      <c r="E243" s="148" t="s">
        <v>392</v>
      </c>
      <c r="F243" s="154"/>
      <c r="G243" s="130" t="s">
        <v>72</v>
      </c>
      <c r="H243" s="97">
        <v>714800</v>
      </c>
      <c r="I243" s="103">
        <v>314683.84000000003</v>
      </c>
      <c r="J243" s="104">
        <v>400116.16</v>
      </c>
      <c r="K243" s="119" t="str">
        <f t="shared" si="4"/>
        <v>00005010730100000000</v>
      </c>
      <c r="L243" s="107" t="s">
        <v>391</v>
      </c>
    </row>
    <row r="244" spans="1:12" ht="45">
      <c r="A244" s="100" t="s">
        <v>393</v>
      </c>
      <c r="B244" s="101" t="s">
        <v>7</v>
      </c>
      <c r="C244" s="102" t="s">
        <v>72</v>
      </c>
      <c r="D244" s="125" t="s">
        <v>371</v>
      </c>
      <c r="E244" s="148" t="s">
        <v>395</v>
      </c>
      <c r="F244" s="154"/>
      <c r="G244" s="130" t="s">
        <v>72</v>
      </c>
      <c r="H244" s="97">
        <v>714800</v>
      </c>
      <c r="I244" s="103">
        <v>314683.84000000003</v>
      </c>
      <c r="J244" s="104">
        <v>400116.16</v>
      </c>
      <c r="K244" s="119" t="str">
        <f t="shared" si="4"/>
        <v>00005010730199990000</v>
      </c>
      <c r="L244" s="107" t="s">
        <v>394</v>
      </c>
    </row>
    <row r="245" spans="1:12" ht="22.5">
      <c r="A245" s="100" t="s">
        <v>125</v>
      </c>
      <c r="B245" s="101" t="s">
        <v>7</v>
      </c>
      <c r="C245" s="102" t="s">
        <v>72</v>
      </c>
      <c r="D245" s="125" t="s">
        <v>371</v>
      </c>
      <c r="E245" s="148" t="s">
        <v>395</v>
      </c>
      <c r="F245" s="154"/>
      <c r="G245" s="130" t="s">
        <v>7</v>
      </c>
      <c r="H245" s="97">
        <v>70000</v>
      </c>
      <c r="I245" s="103">
        <v>21912.84</v>
      </c>
      <c r="J245" s="104">
        <v>48087.16</v>
      </c>
      <c r="K245" s="119" t="str">
        <f t="shared" si="4"/>
        <v>00005010730199990200</v>
      </c>
      <c r="L245" s="107" t="s">
        <v>396</v>
      </c>
    </row>
    <row r="246" spans="1:12" ht="22.5">
      <c r="A246" s="100" t="s">
        <v>127</v>
      </c>
      <c r="B246" s="101" t="s">
        <v>7</v>
      </c>
      <c r="C246" s="102" t="s">
        <v>72</v>
      </c>
      <c r="D246" s="125" t="s">
        <v>371</v>
      </c>
      <c r="E246" s="148" t="s">
        <v>395</v>
      </c>
      <c r="F246" s="154"/>
      <c r="G246" s="130" t="s">
        <v>129</v>
      </c>
      <c r="H246" s="97">
        <v>70000</v>
      </c>
      <c r="I246" s="103">
        <v>21912.84</v>
      </c>
      <c r="J246" s="104">
        <v>48087.16</v>
      </c>
      <c r="K246" s="119" t="str">
        <f t="shared" si="4"/>
        <v>00005010730199990240</v>
      </c>
      <c r="L246" s="107" t="s">
        <v>397</v>
      </c>
    </row>
    <row r="247" spans="1:12" s="85" customFormat="1">
      <c r="A247" s="80" t="s">
        <v>157</v>
      </c>
      <c r="B247" s="79" t="s">
        <v>7</v>
      </c>
      <c r="C247" s="122" t="s">
        <v>72</v>
      </c>
      <c r="D247" s="126" t="s">
        <v>371</v>
      </c>
      <c r="E247" s="151" t="s">
        <v>395</v>
      </c>
      <c r="F247" s="155"/>
      <c r="G247" s="123" t="s">
        <v>158</v>
      </c>
      <c r="H247" s="81">
        <v>70000</v>
      </c>
      <c r="I247" s="82">
        <v>21912.84</v>
      </c>
      <c r="J247" s="83">
        <f>IF(IF(H247="",0,H247)=0,0,(IF(H247&gt;0,IF(I247&gt;H247,0,H247-I247),IF(I247&gt;H247,H247-I247,0))))</f>
        <v>48087.16</v>
      </c>
      <c r="K247" s="119" t="str">
        <f t="shared" si="4"/>
        <v>00005010730199990244</v>
      </c>
      <c r="L247" s="84" t="str">
        <f>C247 &amp; D247 &amp;E247 &amp; F247 &amp; G247</f>
        <v>00005010730199990244</v>
      </c>
    </row>
    <row r="248" spans="1:12">
      <c r="A248" s="100" t="s">
        <v>167</v>
      </c>
      <c r="B248" s="101" t="s">
        <v>7</v>
      </c>
      <c r="C248" s="102" t="s">
        <v>72</v>
      </c>
      <c r="D248" s="125" t="s">
        <v>371</v>
      </c>
      <c r="E248" s="148" t="s">
        <v>395</v>
      </c>
      <c r="F248" s="154"/>
      <c r="G248" s="130" t="s">
        <v>169</v>
      </c>
      <c r="H248" s="97">
        <v>644800</v>
      </c>
      <c r="I248" s="103">
        <v>292771</v>
      </c>
      <c r="J248" s="104">
        <v>352029</v>
      </c>
      <c r="K248" s="119" t="str">
        <f t="shared" si="4"/>
        <v>00005010730199990800</v>
      </c>
      <c r="L248" s="107" t="s">
        <v>398</v>
      </c>
    </row>
    <row r="249" spans="1:12" ht="45">
      <c r="A249" s="100" t="s">
        <v>399</v>
      </c>
      <c r="B249" s="101" t="s">
        <v>7</v>
      </c>
      <c r="C249" s="102" t="s">
        <v>72</v>
      </c>
      <c r="D249" s="125" t="s">
        <v>371</v>
      </c>
      <c r="E249" s="148" t="s">
        <v>395</v>
      </c>
      <c r="F249" s="154"/>
      <c r="G249" s="130" t="s">
        <v>401</v>
      </c>
      <c r="H249" s="97">
        <v>644800</v>
      </c>
      <c r="I249" s="103">
        <v>292771</v>
      </c>
      <c r="J249" s="104">
        <v>352029</v>
      </c>
      <c r="K249" s="119" t="str">
        <f t="shared" si="4"/>
        <v>00005010730199990810</v>
      </c>
      <c r="L249" s="107" t="s">
        <v>400</v>
      </c>
    </row>
    <row r="250" spans="1:12" s="85" customFormat="1" ht="45">
      <c r="A250" s="80" t="s">
        <v>402</v>
      </c>
      <c r="B250" s="79" t="s">
        <v>7</v>
      </c>
      <c r="C250" s="122" t="s">
        <v>72</v>
      </c>
      <c r="D250" s="126" t="s">
        <v>371</v>
      </c>
      <c r="E250" s="151" t="s">
        <v>395</v>
      </c>
      <c r="F250" s="155"/>
      <c r="G250" s="123" t="s">
        <v>403</v>
      </c>
      <c r="H250" s="81">
        <v>644800</v>
      </c>
      <c r="I250" s="82">
        <v>292771</v>
      </c>
      <c r="J250" s="83">
        <f>IF(IF(H250="",0,H250)=0,0,(IF(H250&gt;0,IF(I250&gt;H250,0,H250-I250),IF(I250&gt;H250,H250-I250,0))))</f>
        <v>352029</v>
      </c>
      <c r="K250" s="119" t="str">
        <f t="shared" si="4"/>
        <v>00005010730199990811</v>
      </c>
      <c r="L250" s="84" t="str">
        <f>C250 &amp; D250 &amp;E250 &amp; F250 &amp; G250</f>
        <v>00005010730199990811</v>
      </c>
    </row>
    <row r="251" spans="1:12" ht="45">
      <c r="A251" s="100" t="s">
        <v>404</v>
      </c>
      <c r="B251" s="101" t="s">
        <v>7</v>
      </c>
      <c r="C251" s="102" t="s">
        <v>72</v>
      </c>
      <c r="D251" s="125" t="s">
        <v>371</v>
      </c>
      <c r="E251" s="148" t="s">
        <v>406</v>
      </c>
      <c r="F251" s="154"/>
      <c r="G251" s="130" t="s">
        <v>72</v>
      </c>
      <c r="H251" s="97">
        <v>959541.72</v>
      </c>
      <c r="I251" s="103">
        <v>959541.72</v>
      </c>
      <c r="J251" s="104">
        <v>0</v>
      </c>
      <c r="K251" s="119" t="str">
        <f t="shared" si="4"/>
        <v>00005010740000000000</v>
      </c>
      <c r="L251" s="107" t="s">
        <v>405</v>
      </c>
    </row>
    <row r="252" spans="1:12" ht="56.25">
      <c r="A252" s="100" t="s">
        <v>407</v>
      </c>
      <c r="B252" s="101" t="s">
        <v>7</v>
      </c>
      <c r="C252" s="102" t="s">
        <v>72</v>
      </c>
      <c r="D252" s="125" t="s">
        <v>371</v>
      </c>
      <c r="E252" s="148" t="s">
        <v>409</v>
      </c>
      <c r="F252" s="154"/>
      <c r="G252" s="130" t="s">
        <v>72</v>
      </c>
      <c r="H252" s="97">
        <v>959541.72</v>
      </c>
      <c r="I252" s="103">
        <v>959541.72</v>
      </c>
      <c r="J252" s="104">
        <v>0</v>
      </c>
      <c r="K252" s="119" t="str">
        <f t="shared" si="4"/>
        <v>00005010740100000000</v>
      </c>
      <c r="L252" s="107" t="s">
        <v>408</v>
      </c>
    </row>
    <row r="253" spans="1:12" ht="33.75">
      <c r="A253" s="100" t="s">
        <v>410</v>
      </c>
      <c r="B253" s="101" t="s">
        <v>7</v>
      </c>
      <c r="C253" s="102" t="s">
        <v>72</v>
      </c>
      <c r="D253" s="125" t="s">
        <v>371</v>
      </c>
      <c r="E253" s="148" t="s">
        <v>412</v>
      </c>
      <c r="F253" s="154"/>
      <c r="G253" s="130" t="s">
        <v>72</v>
      </c>
      <c r="H253" s="97">
        <v>959541.72</v>
      </c>
      <c r="I253" s="103">
        <v>959541.72</v>
      </c>
      <c r="J253" s="104">
        <v>0</v>
      </c>
      <c r="K253" s="119" t="str">
        <f t="shared" si="4"/>
        <v>00005010740199990000</v>
      </c>
      <c r="L253" s="107" t="s">
        <v>411</v>
      </c>
    </row>
    <row r="254" spans="1:12">
      <c r="A254" s="100" t="s">
        <v>141</v>
      </c>
      <c r="B254" s="101" t="s">
        <v>7</v>
      </c>
      <c r="C254" s="102" t="s">
        <v>72</v>
      </c>
      <c r="D254" s="125" t="s">
        <v>371</v>
      </c>
      <c r="E254" s="148" t="s">
        <v>412</v>
      </c>
      <c r="F254" s="154"/>
      <c r="G254" s="130" t="s">
        <v>8</v>
      </c>
      <c r="H254" s="97">
        <v>959541.72</v>
      </c>
      <c r="I254" s="103">
        <v>959541.72</v>
      </c>
      <c r="J254" s="104">
        <v>0</v>
      </c>
      <c r="K254" s="119" t="str">
        <f t="shared" si="4"/>
        <v>00005010740199990500</v>
      </c>
      <c r="L254" s="107" t="s">
        <v>413</v>
      </c>
    </row>
    <row r="255" spans="1:12" s="85" customFormat="1">
      <c r="A255" s="80" t="s">
        <v>143</v>
      </c>
      <c r="B255" s="79" t="s">
        <v>7</v>
      </c>
      <c r="C255" s="122" t="s">
        <v>72</v>
      </c>
      <c r="D255" s="126" t="s">
        <v>371</v>
      </c>
      <c r="E255" s="151" t="s">
        <v>412</v>
      </c>
      <c r="F255" s="155"/>
      <c r="G255" s="123" t="s">
        <v>144</v>
      </c>
      <c r="H255" s="81">
        <v>959541.72</v>
      </c>
      <c r="I255" s="82">
        <v>959541.72</v>
      </c>
      <c r="J255" s="83">
        <f>IF(IF(H255="",0,H255)=0,0,(IF(H255&gt;0,IF(I255&gt;H255,0,H255-I255),IF(I255&gt;H255,H255-I255,0))))</f>
        <v>0</v>
      </c>
      <c r="K255" s="119" t="str">
        <f t="shared" si="4"/>
        <v>00005010740199990540</v>
      </c>
      <c r="L255" s="84" t="str">
        <f>C255 &amp; D255 &amp;E255 &amp; F255 &amp; G255</f>
        <v>00005010740199990540</v>
      </c>
    </row>
    <row r="256" spans="1:12">
      <c r="A256" s="100" t="s">
        <v>132</v>
      </c>
      <c r="B256" s="101" t="s">
        <v>7</v>
      </c>
      <c r="C256" s="102" t="s">
        <v>72</v>
      </c>
      <c r="D256" s="125" t="s">
        <v>371</v>
      </c>
      <c r="E256" s="148" t="s">
        <v>134</v>
      </c>
      <c r="F256" s="154"/>
      <c r="G256" s="130" t="s">
        <v>72</v>
      </c>
      <c r="H256" s="97">
        <v>110948.93</v>
      </c>
      <c r="I256" s="103">
        <v>110948.93</v>
      </c>
      <c r="J256" s="104">
        <v>0</v>
      </c>
      <c r="K256" s="119" t="str">
        <f t="shared" si="4"/>
        <v>00005017000000000000</v>
      </c>
      <c r="L256" s="107" t="s">
        <v>414</v>
      </c>
    </row>
    <row r="257" spans="1:12" ht="33.75">
      <c r="A257" s="100" t="s">
        <v>149</v>
      </c>
      <c r="B257" s="101" t="s">
        <v>7</v>
      </c>
      <c r="C257" s="102" t="s">
        <v>72</v>
      </c>
      <c r="D257" s="125" t="s">
        <v>371</v>
      </c>
      <c r="E257" s="148" t="s">
        <v>151</v>
      </c>
      <c r="F257" s="154"/>
      <c r="G257" s="130" t="s">
        <v>72</v>
      </c>
      <c r="H257" s="97">
        <v>110948.93</v>
      </c>
      <c r="I257" s="103">
        <v>110948.93</v>
      </c>
      <c r="J257" s="104">
        <v>0</v>
      </c>
      <c r="K257" s="119" t="str">
        <f t="shared" si="4"/>
        <v>00005017200000000000</v>
      </c>
      <c r="L257" s="107" t="s">
        <v>415</v>
      </c>
    </row>
    <row r="258" spans="1:12">
      <c r="A258" s="100" t="s">
        <v>341</v>
      </c>
      <c r="B258" s="101" t="s">
        <v>7</v>
      </c>
      <c r="C258" s="102" t="s">
        <v>72</v>
      </c>
      <c r="D258" s="125" t="s">
        <v>371</v>
      </c>
      <c r="E258" s="148" t="s">
        <v>343</v>
      </c>
      <c r="F258" s="154"/>
      <c r="G258" s="130" t="s">
        <v>72</v>
      </c>
      <c r="H258" s="97">
        <v>110948.93</v>
      </c>
      <c r="I258" s="103">
        <v>110948.93</v>
      </c>
      <c r="J258" s="104">
        <v>0</v>
      </c>
      <c r="K258" s="119" t="str">
        <f t="shared" si="4"/>
        <v>00005017200023030000</v>
      </c>
      <c r="L258" s="107" t="s">
        <v>416</v>
      </c>
    </row>
    <row r="259" spans="1:12">
      <c r="A259" s="100" t="s">
        <v>167</v>
      </c>
      <c r="B259" s="101" t="s">
        <v>7</v>
      </c>
      <c r="C259" s="102" t="s">
        <v>72</v>
      </c>
      <c r="D259" s="125" t="s">
        <v>371</v>
      </c>
      <c r="E259" s="148" t="s">
        <v>343</v>
      </c>
      <c r="F259" s="154"/>
      <c r="G259" s="130" t="s">
        <v>169</v>
      </c>
      <c r="H259" s="97">
        <v>110948.93</v>
      </c>
      <c r="I259" s="103">
        <v>110948.93</v>
      </c>
      <c r="J259" s="104">
        <v>0</v>
      </c>
      <c r="K259" s="119" t="str">
        <f t="shared" si="4"/>
        <v>00005017200023030800</v>
      </c>
      <c r="L259" s="107" t="s">
        <v>417</v>
      </c>
    </row>
    <row r="260" spans="1:12">
      <c r="A260" s="100" t="s">
        <v>418</v>
      </c>
      <c r="B260" s="101" t="s">
        <v>7</v>
      </c>
      <c r="C260" s="102" t="s">
        <v>72</v>
      </c>
      <c r="D260" s="125" t="s">
        <v>371</v>
      </c>
      <c r="E260" s="148" t="s">
        <v>343</v>
      </c>
      <c r="F260" s="154"/>
      <c r="G260" s="130" t="s">
        <v>420</v>
      </c>
      <c r="H260" s="97">
        <v>60948.93</v>
      </c>
      <c r="I260" s="103">
        <v>60948.93</v>
      </c>
      <c r="J260" s="104">
        <v>0</v>
      </c>
      <c r="K260" s="119" t="str">
        <f t="shared" si="4"/>
        <v>00005017200023030830</v>
      </c>
      <c r="L260" s="107" t="s">
        <v>419</v>
      </c>
    </row>
    <row r="261" spans="1:12" s="85" customFormat="1" ht="22.5">
      <c r="A261" s="80" t="s">
        <v>421</v>
      </c>
      <c r="B261" s="79" t="s">
        <v>7</v>
      </c>
      <c r="C261" s="122" t="s">
        <v>72</v>
      </c>
      <c r="D261" s="126" t="s">
        <v>371</v>
      </c>
      <c r="E261" s="151" t="s">
        <v>343</v>
      </c>
      <c r="F261" s="155"/>
      <c r="G261" s="123" t="s">
        <v>422</v>
      </c>
      <c r="H261" s="81">
        <v>60948.93</v>
      </c>
      <c r="I261" s="82">
        <v>60948.93</v>
      </c>
      <c r="J261" s="83">
        <f>IF(IF(H261="",0,H261)=0,0,(IF(H261&gt;0,IF(I261&gt;H261,0,H261-I261),IF(I261&gt;H261,H261-I261,0))))</f>
        <v>0</v>
      </c>
      <c r="K261" s="119" t="str">
        <f t="shared" si="4"/>
        <v>00005017200023030831</v>
      </c>
      <c r="L261" s="84" t="str">
        <f>C261 &amp; D261 &amp;E261 &amp; F261 &amp; G261</f>
        <v>00005017200023030831</v>
      </c>
    </row>
    <row r="262" spans="1:12">
      <c r="A262" s="100" t="s">
        <v>181</v>
      </c>
      <c r="B262" s="101" t="s">
        <v>7</v>
      </c>
      <c r="C262" s="102" t="s">
        <v>72</v>
      </c>
      <c r="D262" s="125" t="s">
        <v>371</v>
      </c>
      <c r="E262" s="148" t="s">
        <v>343</v>
      </c>
      <c r="F262" s="154"/>
      <c r="G262" s="130" t="s">
        <v>183</v>
      </c>
      <c r="H262" s="97">
        <v>50000</v>
      </c>
      <c r="I262" s="103">
        <v>50000</v>
      </c>
      <c r="J262" s="104">
        <v>0</v>
      </c>
      <c r="K262" s="119" t="str">
        <f t="shared" si="4"/>
        <v>00005017200023030850</v>
      </c>
      <c r="L262" s="107" t="s">
        <v>423</v>
      </c>
    </row>
    <row r="263" spans="1:12" s="85" customFormat="1">
      <c r="A263" s="80" t="s">
        <v>184</v>
      </c>
      <c r="B263" s="79" t="s">
        <v>7</v>
      </c>
      <c r="C263" s="122" t="s">
        <v>72</v>
      </c>
      <c r="D263" s="126" t="s">
        <v>371</v>
      </c>
      <c r="E263" s="151" t="s">
        <v>343</v>
      </c>
      <c r="F263" s="155"/>
      <c r="G263" s="123" t="s">
        <v>185</v>
      </c>
      <c r="H263" s="81">
        <v>50000</v>
      </c>
      <c r="I263" s="82">
        <v>50000</v>
      </c>
      <c r="J263" s="83">
        <f>IF(IF(H263="",0,H263)=0,0,(IF(H263&gt;0,IF(I263&gt;H263,0,H263-I263),IF(I263&gt;H263,H263-I263,0))))</f>
        <v>0</v>
      </c>
      <c r="K263" s="119" t="str">
        <f t="shared" si="4"/>
        <v>00005017200023030853</v>
      </c>
      <c r="L263" s="84" t="str">
        <f>C263 &amp; D263 &amp;E263 &amp; F263 &amp; G263</f>
        <v>00005017200023030853</v>
      </c>
    </row>
    <row r="264" spans="1:12">
      <c r="A264" s="100" t="s">
        <v>424</v>
      </c>
      <c r="B264" s="101" t="s">
        <v>7</v>
      </c>
      <c r="C264" s="102" t="s">
        <v>72</v>
      </c>
      <c r="D264" s="125" t="s">
        <v>426</v>
      </c>
      <c r="E264" s="148" t="s">
        <v>114</v>
      </c>
      <c r="F264" s="154"/>
      <c r="G264" s="130" t="s">
        <v>72</v>
      </c>
      <c r="H264" s="97">
        <v>86165000</v>
      </c>
      <c r="I264" s="103">
        <v>25334453.02</v>
      </c>
      <c r="J264" s="104">
        <v>60830546.979999997</v>
      </c>
      <c r="K264" s="119" t="str">
        <f t="shared" si="4"/>
        <v>00005020000000000000</v>
      </c>
      <c r="L264" s="107" t="s">
        <v>425</v>
      </c>
    </row>
    <row r="265" spans="1:12" ht="45">
      <c r="A265" s="100" t="s">
        <v>372</v>
      </c>
      <c r="B265" s="101" t="s">
        <v>7</v>
      </c>
      <c r="C265" s="102" t="s">
        <v>72</v>
      </c>
      <c r="D265" s="125" t="s">
        <v>426</v>
      </c>
      <c r="E265" s="148" t="s">
        <v>374</v>
      </c>
      <c r="F265" s="154"/>
      <c r="G265" s="130" t="s">
        <v>72</v>
      </c>
      <c r="H265" s="97">
        <v>86165000</v>
      </c>
      <c r="I265" s="103">
        <v>25334453.02</v>
      </c>
      <c r="J265" s="104">
        <v>60830546.979999997</v>
      </c>
      <c r="K265" s="119" t="str">
        <f t="shared" si="4"/>
        <v>00005020700000000000</v>
      </c>
      <c r="L265" s="107" t="s">
        <v>427</v>
      </c>
    </row>
    <row r="266" spans="1:12" ht="45">
      <c r="A266" s="100" t="s">
        <v>387</v>
      </c>
      <c r="B266" s="101" t="s">
        <v>7</v>
      </c>
      <c r="C266" s="102" t="s">
        <v>72</v>
      </c>
      <c r="D266" s="125" t="s">
        <v>426</v>
      </c>
      <c r="E266" s="148" t="s">
        <v>389</v>
      </c>
      <c r="F266" s="154"/>
      <c r="G266" s="130" t="s">
        <v>72</v>
      </c>
      <c r="H266" s="97">
        <v>85697500</v>
      </c>
      <c r="I266" s="103">
        <v>24866953.02</v>
      </c>
      <c r="J266" s="104">
        <v>60830546.979999997</v>
      </c>
      <c r="K266" s="119" t="str">
        <f t="shared" si="4"/>
        <v>00005020730000000000</v>
      </c>
      <c r="L266" s="107" t="s">
        <v>428</v>
      </c>
    </row>
    <row r="267" spans="1:12" ht="45">
      <c r="A267" s="100" t="s">
        <v>390</v>
      </c>
      <c r="B267" s="101" t="s">
        <v>7</v>
      </c>
      <c r="C267" s="102" t="s">
        <v>72</v>
      </c>
      <c r="D267" s="125" t="s">
        <v>426</v>
      </c>
      <c r="E267" s="148" t="s">
        <v>392</v>
      </c>
      <c r="F267" s="154"/>
      <c r="G267" s="130" t="s">
        <v>72</v>
      </c>
      <c r="H267" s="97">
        <v>400000</v>
      </c>
      <c r="I267" s="103">
        <v>139382.13</v>
      </c>
      <c r="J267" s="104">
        <v>260617.87</v>
      </c>
      <c r="K267" s="119" t="str">
        <f t="shared" si="4"/>
        <v>00005020730100000000</v>
      </c>
      <c r="L267" s="107" t="s">
        <v>429</v>
      </c>
    </row>
    <row r="268" spans="1:12" ht="45">
      <c r="A268" s="100" t="s">
        <v>393</v>
      </c>
      <c r="B268" s="101" t="s">
        <v>7</v>
      </c>
      <c r="C268" s="102" t="s">
        <v>72</v>
      </c>
      <c r="D268" s="125" t="s">
        <v>426</v>
      </c>
      <c r="E268" s="148" t="s">
        <v>395</v>
      </c>
      <c r="F268" s="154"/>
      <c r="G268" s="130" t="s">
        <v>72</v>
      </c>
      <c r="H268" s="97">
        <v>400000</v>
      </c>
      <c r="I268" s="103">
        <v>139382.13</v>
      </c>
      <c r="J268" s="104">
        <v>260617.87</v>
      </c>
      <c r="K268" s="119" t="str">
        <f t="shared" si="4"/>
        <v>00005020730199990000</v>
      </c>
      <c r="L268" s="107" t="s">
        <v>430</v>
      </c>
    </row>
    <row r="269" spans="1:12" ht="22.5">
      <c r="A269" s="100" t="s">
        <v>125</v>
      </c>
      <c r="B269" s="101" t="s">
        <v>7</v>
      </c>
      <c r="C269" s="102" t="s">
        <v>72</v>
      </c>
      <c r="D269" s="125" t="s">
        <v>426</v>
      </c>
      <c r="E269" s="148" t="s">
        <v>395</v>
      </c>
      <c r="F269" s="154"/>
      <c r="G269" s="130" t="s">
        <v>7</v>
      </c>
      <c r="H269" s="97">
        <v>16177.13</v>
      </c>
      <c r="I269" s="103">
        <v>16177.13</v>
      </c>
      <c r="J269" s="104">
        <v>0</v>
      </c>
      <c r="K269" s="119" t="str">
        <f t="shared" si="4"/>
        <v>00005020730199990200</v>
      </c>
      <c r="L269" s="107" t="s">
        <v>431</v>
      </c>
    </row>
    <row r="270" spans="1:12" ht="22.5">
      <c r="A270" s="100" t="s">
        <v>127</v>
      </c>
      <c r="B270" s="101" t="s">
        <v>7</v>
      </c>
      <c r="C270" s="102" t="s">
        <v>72</v>
      </c>
      <c r="D270" s="125" t="s">
        <v>426</v>
      </c>
      <c r="E270" s="148" t="s">
        <v>395</v>
      </c>
      <c r="F270" s="154"/>
      <c r="G270" s="130" t="s">
        <v>129</v>
      </c>
      <c r="H270" s="97">
        <v>16177.13</v>
      </c>
      <c r="I270" s="103">
        <v>16177.13</v>
      </c>
      <c r="J270" s="104">
        <v>0</v>
      </c>
      <c r="K270" s="119" t="str">
        <f t="shared" si="4"/>
        <v>00005020730199990240</v>
      </c>
      <c r="L270" s="107" t="s">
        <v>432</v>
      </c>
    </row>
    <row r="271" spans="1:12" s="85" customFormat="1">
      <c r="A271" s="80" t="s">
        <v>157</v>
      </c>
      <c r="B271" s="79" t="s">
        <v>7</v>
      </c>
      <c r="C271" s="122" t="s">
        <v>72</v>
      </c>
      <c r="D271" s="126" t="s">
        <v>426</v>
      </c>
      <c r="E271" s="151" t="s">
        <v>395</v>
      </c>
      <c r="F271" s="155"/>
      <c r="G271" s="123" t="s">
        <v>158</v>
      </c>
      <c r="H271" s="81">
        <v>16177.13</v>
      </c>
      <c r="I271" s="82">
        <v>16177.13</v>
      </c>
      <c r="J271" s="83">
        <f>IF(IF(H271="",0,H271)=0,0,(IF(H271&gt;0,IF(I271&gt;H271,0,H271-I271),IF(I271&gt;H271,H271-I271,0))))</f>
        <v>0</v>
      </c>
      <c r="K271" s="119" t="str">
        <f t="shared" si="4"/>
        <v>00005020730199990244</v>
      </c>
      <c r="L271" s="84" t="str">
        <f>C271 &amp; D271 &amp;E271 &amp; F271 &amp; G271</f>
        <v>00005020730199990244</v>
      </c>
    </row>
    <row r="272" spans="1:12">
      <c r="A272" s="100" t="s">
        <v>167</v>
      </c>
      <c r="B272" s="101" t="s">
        <v>7</v>
      </c>
      <c r="C272" s="102" t="s">
        <v>72</v>
      </c>
      <c r="D272" s="125" t="s">
        <v>426</v>
      </c>
      <c r="E272" s="148" t="s">
        <v>395</v>
      </c>
      <c r="F272" s="154"/>
      <c r="G272" s="130" t="s">
        <v>169</v>
      </c>
      <c r="H272" s="97">
        <v>383822.87</v>
      </c>
      <c r="I272" s="103">
        <v>123205</v>
      </c>
      <c r="J272" s="104">
        <v>260617.87</v>
      </c>
      <c r="K272" s="119" t="str">
        <f t="shared" si="4"/>
        <v>00005020730199990800</v>
      </c>
      <c r="L272" s="107" t="s">
        <v>433</v>
      </c>
    </row>
    <row r="273" spans="1:12" ht="45">
      <c r="A273" s="100" t="s">
        <v>399</v>
      </c>
      <c r="B273" s="101" t="s">
        <v>7</v>
      </c>
      <c r="C273" s="102" t="s">
        <v>72</v>
      </c>
      <c r="D273" s="125" t="s">
        <v>426</v>
      </c>
      <c r="E273" s="148" t="s">
        <v>395</v>
      </c>
      <c r="F273" s="154"/>
      <c r="G273" s="130" t="s">
        <v>401</v>
      </c>
      <c r="H273" s="97">
        <v>383822.87</v>
      </c>
      <c r="I273" s="103">
        <v>123205</v>
      </c>
      <c r="J273" s="104">
        <v>260617.87</v>
      </c>
      <c r="K273" s="119" t="str">
        <f t="shared" si="4"/>
        <v>00005020730199990810</v>
      </c>
      <c r="L273" s="107" t="s">
        <v>434</v>
      </c>
    </row>
    <row r="274" spans="1:12" s="85" customFormat="1" ht="45">
      <c r="A274" s="80" t="s">
        <v>435</v>
      </c>
      <c r="B274" s="79" t="s">
        <v>7</v>
      </c>
      <c r="C274" s="122" t="s">
        <v>72</v>
      </c>
      <c r="D274" s="126" t="s">
        <v>426</v>
      </c>
      <c r="E274" s="151" t="s">
        <v>395</v>
      </c>
      <c r="F274" s="155"/>
      <c r="G274" s="123" t="s">
        <v>436</v>
      </c>
      <c r="H274" s="81">
        <v>383822.87</v>
      </c>
      <c r="I274" s="82">
        <v>123205</v>
      </c>
      <c r="J274" s="83">
        <f>IF(IF(H274="",0,H274)=0,0,(IF(H274&gt;0,IF(I274&gt;H274,0,H274-I274),IF(I274&gt;H274,H274-I274,0))))</f>
        <v>260617.87</v>
      </c>
      <c r="K274" s="119" t="str">
        <f t="shared" si="4"/>
        <v>00005020730199990813</v>
      </c>
      <c r="L274" s="84" t="str">
        <f>C274 &amp; D274 &amp;E274 &amp; F274 &amp; G274</f>
        <v>00005020730199990813</v>
      </c>
    </row>
    <row r="275" spans="1:12" ht="78.75">
      <c r="A275" s="100" t="s">
        <v>437</v>
      </c>
      <c r="B275" s="101" t="s">
        <v>7</v>
      </c>
      <c r="C275" s="102" t="s">
        <v>72</v>
      </c>
      <c r="D275" s="125" t="s">
        <v>426</v>
      </c>
      <c r="E275" s="148" t="s">
        <v>439</v>
      </c>
      <c r="F275" s="154"/>
      <c r="G275" s="130" t="s">
        <v>72</v>
      </c>
      <c r="H275" s="97">
        <v>85297500</v>
      </c>
      <c r="I275" s="103">
        <v>24727570.890000001</v>
      </c>
      <c r="J275" s="104">
        <v>60569929.109999999</v>
      </c>
      <c r="K275" s="119" t="str">
        <f t="shared" si="4"/>
        <v>000050207301L1131000</v>
      </c>
      <c r="L275" s="107" t="s">
        <v>438</v>
      </c>
    </row>
    <row r="276" spans="1:12">
      <c r="A276" s="100" t="s">
        <v>141</v>
      </c>
      <c r="B276" s="101" t="s">
        <v>7</v>
      </c>
      <c r="C276" s="102" t="s">
        <v>72</v>
      </c>
      <c r="D276" s="125" t="s">
        <v>426</v>
      </c>
      <c r="E276" s="148" t="s">
        <v>439</v>
      </c>
      <c r="F276" s="154"/>
      <c r="G276" s="130" t="s">
        <v>8</v>
      </c>
      <c r="H276" s="97">
        <v>85297500</v>
      </c>
      <c r="I276" s="103">
        <v>24727570.890000001</v>
      </c>
      <c r="J276" s="104">
        <v>60569929.109999999</v>
      </c>
      <c r="K276" s="119" t="str">
        <f t="shared" si="4"/>
        <v>000050207301L1131500</v>
      </c>
      <c r="L276" s="107" t="s">
        <v>440</v>
      </c>
    </row>
    <row r="277" spans="1:12" s="85" customFormat="1">
      <c r="A277" s="80" t="s">
        <v>143</v>
      </c>
      <c r="B277" s="79" t="s">
        <v>7</v>
      </c>
      <c r="C277" s="122" t="s">
        <v>72</v>
      </c>
      <c r="D277" s="126" t="s">
        <v>426</v>
      </c>
      <c r="E277" s="151" t="s">
        <v>439</v>
      </c>
      <c r="F277" s="155"/>
      <c r="G277" s="123" t="s">
        <v>144</v>
      </c>
      <c r="H277" s="81">
        <v>85297500</v>
      </c>
      <c r="I277" s="82">
        <v>24727570.890000001</v>
      </c>
      <c r="J277" s="83">
        <f>IF(IF(H277="",0,H277)=0,0,(IF(H277&gt;0,IF(I277&gt;H277,0,H277-I277),IF(I277&gt;H277,H277-I277,0))))</f>
        <v>60569929.109999999</v>
      </c>
      <c r="K277" s="119" t="str">
        <f t="shared" si="4"/>
        <v>000050207301L1131540</v>
      </c>
      <c r="L277" s="84" t="str">
        <f>C277 &amp; D277 &amp;E277 &amp; F277 &amp; G277</f>
        <v>000050207301L1131540</v>
      </c>
    </row>
    <row r="278" spans="1:12" ht="22.5">
      <c r="A278" s="100" t="s">
        <v>441</v>
      </c>
      <c r="B278" s="101" t="s">
        <v>7</v>
      </c>
      <c r="C278" s="102" t="s">
        <v>72</v>
      </c>
      <c r="D278" s="125" t="s">
        <v>426</v>
      </c>
      <c r="E278" s="148" t="s">
        <v>443</v>
      </c>
      <c r="F278" s="154"/>
      <c r="G278" s="130" t="s">
        <v>72</v>
      </c>
      <c r="H278" s="97">
        <v>467500</v>
      </c>
      <c r="I278" s="103">
        <v>467500</v>
      </c>
      <c r="J278" s="104">
        <v>0</v>
      </c>
      <c r="K278" s="119" t="str">
        <f t="shared" si="4"/>
        <v>00005020750000000000</v>
      </c>
      <c r="L278" s="107" t="s">
        <v>442</v>
      </c>
    </row>
    <row r="279" spans="1:12" ht="22.5">
      <c r="A279" s="100" t="s">
        <v>444</v>
      </c>
      <c r="B279" s="101" t="s">
        <v>7</v>
      </c>
      <c r="C279" s="102" t="s">
        <v>72</v>
      </c>
      <c r="D279" s="125" t="s">
        <v>426</v>
      </c>
      <c r="E279" s="148" t="s">
        <v>446</v>
      </c>
      <c r="F279" s="154"/>
      <c r="G279" s="130" t="s">
        <v>72</v>
      </c>
      <c r="H279" s="97">
        <v>467500</v>
      </c>
      <c r="I279" s="103">
        <v>467500</v>
      </c>
      <c r="J279" s="104">
        <v>0</v>
      </c>
      <c r="K279" s="119" t="str">
        <f t="shared" si="4"/>
        <v>00005020750100000000</v>
      </c>
      <c r="L279" s="107" t="s">
        <v>445</v>
      </c>
    </row>
    <row r="280" spans="1:12">
      <c r="A280" s="100" t="s">
        <v>251</v>
      </c>
      <c r="B280" s="101" t="s">
        <v>7</v>
      </c>
      <c r="C280" s="102" t="s">
        <v>72</v>
      </c>
      <c r="D280" s="125" t="s">
        <v>426</v>
      </c>
      <c r="E280" s="148" t="s">
        <v>448</v>
      </c>
      <c r="F280" s="154"/>
      <c r="G280" s="130" t="s">
        <v>72</v>
      </c>
      <c r="H280" s="97">
        <v>467500</v>
      </c>
      <c r="I280" s="103">
        <v>467500</v>
      </c>
      <c r="J280" s="104">
        <v>0</v>
      </c>
      <c r="K280" s="119" t="str">
        <f t="shared" si="4"/>
        <v>00005020750199990000</v>
      </c>
      <c r="L280" s="107" t="s">
        <v>447</v>
      </c>
    </row>
    <row r="281" spans="1:12">
      <c r="A281" s="100" t="s">
        <v>141</v>
      </c>
      <c r="B281" s="101" t="s">
        <v>7</v>
      </c>
      <c r="C281" s="102" t="s">
        <v>72</v>
      </c>
      <c r="D281" s="125" t="s">
        <v>426</v>
      </c>
      <c r="E281" s="148" t="s">
        <v>448</v>
      </c>
      <c r="F281" s="154"/>
      <c r="G281" s="130" t="s">
        <v>8</v>
      </c>
      <c r="H281" s="97">
        <v>467500</v>
      </c>
      <c r="I281" s="103">
        <v>467500</v>
      </c>
      <c r="J281" s="104">
        <v>0</v>
      </c>
      <c r="K281" s="119" t="str">
        <f t="shared" ref="K281:K344" si="5">C281 &amp; D281 &amp;E281 &amp; F281 &amp; G281</f>
        <v>00005020750199990500</v>
      </c>
      <c r="L281" s="107" t="s">
        <v>449</v>
      </c>
    </row>
    <row r="282" spans="1:12" s="85" customFormat="1">
      <c r="A282" s="80" t="s">
        <v>143</v>
      </c>
      <c r="B282" s="79" t="s">
        <v>7</v>
      </c>
      <c r="C282" s="122" t="s">
        <v>72</v>
      </c>
      <c r="D282" s="126" t="s">
        <v>426</v>
      </c>
      <c r="E282" s="151" t="s">
        <v>448</v>
      </c>
      <c r="F282" s="155"/>
      <c r="G282" s="123" t="s">
        <v>144</v>
      </c>
      <c r="H282" s="81">
        <v>467500</v>
      </c>
      <c r="I282" s="82">
        <v>467500</v>
      </c>
      <c r="J282" s="83">
        <f>IF(IF(H282="",0,H282)=0,0,(IF(H282&gt;0,IF(I282&gt;H282,0,H282-I282),IF(I282&gt;H282,H282-I282,0))))</f>
        <v>0</v>
      </c>
      <c r="K282" s="119" t="str">
        <f t="shared" si="5"/>
        <v>00005020750199990540</v>
      </c>
      <c r="L282" s="84" t="str">
        <f>C282 &amp; D282 &amp;E282 &amp; F282 &amp; G282</f>
        <v>00005020750199990540</v>
      </c>
    </row>
    <row r="283" spans="1:12">
      <c r="A283" s="100" t="s">
        <v>450</v>
      </c>
      <c r="B283" s="101" t="s">
        <v>7</v>
      </c>
      <c r="C283" s="102" t="s">
        <v>72</v>
      </c>
      <c r="D283" s="125" t="s">
        <v>452</v>
      </c>
      <c r="E283" s="148" t="s">
        <v>114</v>
      </c>
      <c r="F283" s="154"/>
      <c r="G283" s="130" t="s">
        <v>72</v>
      </c>
      <c r="H283" s="97">
        <v>26164607.32</v>
      </c>
      <c r="I283" s="103">
        <v>6713970.9000000004</v>
      </c>
      <c r="J283" s="104">
        <v>19450636.420000002</v>
      </c>
      <c r="K283" s="119" t="str">
        <f t="shared" si="5"/>
        <v>00005030000000000000</v>
      </c>
      <c r="L283" s="107" t="s">
        <v>451</v>
      </c>
    </row>
    <row r="284" spans="1:12" ht="22.5">
      <c r="A284" s="100" t="s">
        <v>295</v>
      </c>
      <c r="B284" s="101" t="s">
        <v>7</v>
      </c>
      <c r="C284" s="102" t="s">
        <v>72</v>
      </c>
      <c r="D284" s="125" t="s">
        <v>452</v>
      </c>
      <c r="E284" s="148" t="s">
        <v>297</v>
      </c>
      <c r="F284" s="154"/>
      <c r="G284" s="130" t="s">
        <v>72</v>
      </c>
      <c r="H284" s="97">
        <v>19278882.32</v>
      </c>
      <c r="I284" s="103">
        <v>6713970.9000000004</v>
      </c>
      <c r="J284" s="104">
        <v>12564911.42</v>
      </c>
      <c r="K284" s="119" t="str">
        <f t="shared" si="5"/>
        <v>00005030600000000000</v>
      </c>
      <c r="L284" s="107" t="s">
        <v>453</v>
      </c>
    </row>
    <row r="285" spans="1:12" ht="45">
      <c r="A285" s="100" t="s">
        <v>454</v>
      </c>
      <c r="B285" s="101" t="s">
        <v>7</v>
      </c>
      <c r="C285" s="102" t="s">
        <v>72</v>
      </c>
      <c r="D285" s="125" t="s">
        <v>452</v>
      </c>
      <c r="E285" s="148" t="s">
        <v>456</v>
      </c>
      <c r="F285" s="154"/>
      <c r="G285" s="130" t="s">
        <v>72</v>
      </c>
      <c r="H285" s="97">
        <v>10165400</v>
      </c>
      <c r="I285" s="103">
        <v>4562152.93</v>
      </c>
      <c r="J285" s="104">
        <v>5603247.0700000003</v>
      </c>
      <c r="K285" s="119" t="str">
        <f t="shared" si="5"/>
        <v>00005030610100000000</v>
      </c>
      <c r="L285" s="107" t="s">
        <v>455</v>
      </c>
    </row>
    <row r="286" spans="1:12" ht="22.5">
      <c r="A286" s="100" t="s">
        <v>457</v>
      </c>
      <c r="B286" s="101" t="s">
        <v>7</v>
      </c>
      <c r="C286" s="102" t="s">
        <v>72</v>
      </c>
      <c r="D286" s="125" t="s">
        <v>452</v>
      </c>
      <c r="E286" s="148" t="s">
        <v>459</v>
      </c>
      <c r="F286" s="154"/>
      <c r="G286" s="130" t="s">
        <v>72</v>
      </c>
      <c r="H286" s="97">
        <v>7165400</v>
      </c>
      <c r="I286" s="103">
        <v>3730099.87</v>
      </c>
      <c r="J286" s="104">
        <v>3435300.13</v>
      </c>
      <c r="K286" s="119" t="str">
        <f t="shared" si="5"/>
        <v>00005030610110060000</v>
      </c>
      <c r="L286" s="107" t="s">
        <v>458</v>
      </c>
    </row>
    <row r="287" spans="1:12" ht="22.5">
      <c r="A287" s="100" t="s">
        <v>125</v>
      </c>
      <c r="B287" s="101" t="s">
        <v>7</v>
      </c>
      <c r="C287" s="102" t="s">
        <v>72</v>
      </c>
      <c r="D287" s="125" t="s">
        <v>452</v>
      </c>
      <c r="E287" s="148" t="s">
        <v>459</v>
      </c>
      <c r="F287" s="154"/>
      <c r="G287" s="130" t="s">
        <v>7</v>
      </c>
      <c r="H287" s="97">
        <v>7132082.8600000003</v>
      </c>
      <c r="I287" s="103">
        <v>3710707.76</v>
      </c>
      <c r="J287" s="104">
        <v>3421375.1</v>
      </c>
      <c r="K287" s="119" t="str">
        <f t="shared" si="5"/>
        <v>00005030610110060200</v>
      </c>
      <c r="L287" s="107" t="s">
        <v>460</v>
      </c>
    </row>
    <row r="288" spans="1:12" ht="22.5">
      <c r="A288" s="100" t="s">
        <v>127</v>
      </c>
      <c r="B288" s="101" t="s">
        <v>7</v>
      </c>
      <c r="C288" s="102" t="s">
        <v>72</v>
      </c>
      <c r="D288" s="125" t="s">
        <v>452</v>
      </c>
      <c r="E288" s="148" t="s">
        <v>459</v>
      </c>
      <c r="F288" s="154"/>
      <c r="G288" s="130" t="s">
        <v>129</v>
      </c>
      <c r="H288" s="97">
        <v>7132082.8600000003</v>
      </c>
      <c r="I288" s="103">
        <v>3710707.76</v>
      </c>
      <c r="J288" s="104">
        <v>3421375.1</v>
      </c>
      <c r="K288" s="119" t="str">
        <f t="shared" si="5"/>
        <v>00005030610110060240</v>
      </c>
      <c r="L288" s="107" t="s">
        <v>461</v>
      </c>
    </row>
    <row r="289" spans="1:12" s="85" customFormat="1">
      <c r="A289" s="80" t="s">
        <v>157</v>
      </c>
      <c r="B289" s="79" t="s">
        <v>7</v>
      </c>
      <c r="C289" s="122" t="s">
        <v>72</v>
      </c>
      <c r="D289" s="126" t="s">
        <v>452</v>
      </c>
      <c r="E289" s="151" t="s">
        <v>459</v>
      </c>
      <c r="F289" s="155"/>
      <c r="G289" s="123" t="s">
        <v>158</v>
      </c>
      <c r="H289" s="81">
        <v>7132082.8600000003</v>
      </c>
      <c r="I289" s="82">
        <v>3710707.76</v>
      </c>
      <c r="J289" s="83">
        <f>IF(IF(H289="",0,H289)=0,0,(IF(H289&gt;0,IF(I289&gt;H289,0,H289-I289),IF(I289&gt;H289,H289-I289,0))))</f>
        <v>3421375.1</v>
      </c>
      <c r="K289" s="119" t="str">
        <f t="shared" si="5"/>
        <v>00005030610110060244</v>
      </c>
      <c r="L289" s="84" t="str">
        <f>C289 &amp; D289 &amp;E289 &amp; F289 &amp; G289</f>
        <v>00005030610110060244</v>
      </c>
    </row>
    <row r="290" spans="1:12">
      <c r="A290" s="100" t="s">
        <v>167</v>
      </c>
      <c r="B290" s="101" t="s">
        <v>7</v>
      </c>
      <c r="C290" s="102" t="s">
        <v>72</v>
      </c>
      <c r="D290" s="125" t="s">
        <v>452</v>
      </c>
      <c r="E290" s="148" t="s">
        <v>459</v>
      </c>
      <c r="F290" s="154"/>
      <c r="G290" s="130" t="s">
        <v>169</v>
      </c>
      <c r="H290" s="97">
        <v>33317.14</v>
      </c>
      <c r="I290" s="103">
        <v>19392.11</v>
      </c>
      <c r="J290" s="104">
        <v>13925.03</v>
      </c>
      <c r="K290" s="119" t="str">
        <f t="shared" si="5"/>
        <v>00005030610110060800</v>
      </c>
      <c r="L290" s="107" t="s">
        <v>462</v>
      </c>
    </row>
    <row r="291" spans="1:12">
      <c r="A291" s="100" t="s">
        <v>181</v>
      </c>
      <c r="B291" s="101" t="s">
        <v>7</v>
      </c>
      <c r="C291" s="102" t="s">
        <v>72</v>
      </c>
      <c r="D291" s="125" t="s">
        <v>452</v>
      </c>
      <c r="E291" s="148" t="s">
        <v>459</v>
      </c>
      <c r="F291" s="154"/>
      <c r="G291" s="130" t="s">
        <v>183</v>
      </c>
      <c r="H291" s="97">
        <v>33317.14</v>
      </c>
      <c r="I291" s="103">
        <v>19392.11</v>
      </c>
      <c r="J291" s="104">
        <v>13925.03</v>
      </c>
      <c r="K291" s="119" t="str">
        <f t="shared" si="5"/>
        <v>00005030610110060850</v>
      </c>
      <c r="L291" s="107" t="s">
        <v>463</v>
      </c>
    </row>
    <row r="292" spans="1:12" s="85" customFormat="1">
      <c r="A292" s="80" t="s">
        <v>184</v>
      </c>
      <c r="B292" s="79" t="s">
        <v>7</v>
      </c>
      <c r="C292" s="122" t="s">
        <v>72</v>
      </c>
      <c r="D292" s="126" t="s">
        <v>452</v>
      </c>
      <c r="E292" s="151" t="s">
        <v>459</v>
      </c>
      <c r="F292" s="155"/>
      <c r="G292" s="123" t="s">
        <v>185</v>
      </c>
      <c r="H292" s="81">
        <v>33317.14</v>
      </c>
      <c r="I292" s="82">
        <v>19392.11</v>
      </c>
      <c r="J292" s="83">
        <f>IF(IF(H292="",0,H292)=0,0,(IF(H292&gt;0,IF(I292&gt;H292,0,H292-I292),IF(I292&gt;H292,H292-I292,0))))</f>
        <v>13925.03</v>
      </c>
      <c r="K292" s="119" t="str">
        <f t="shared" si="5"/>
        <v>00005030610110060853</v>
      </c>
      <c r="L292" s="84" t="str">
        <f>C292 &amp; D292 &amp;E292 &amp; F292 &amp; G292</f>
        <v>00005030610110060853</v>
      </c>
    </row>
    <row r="293" spans="1:12" ht="22.5">
      <c r="A293" s="100" t="s">
        <v>464</v>
      </c>
      <c r="B293" s="101" t="s">
        <v>7</v>
      </c>
      <c r="C293" s="102" t="s">
        <v>72</v>
      </c>
      <c r="D293" s="125" t="s">
        <v>452</v>
      </c>
      <c r="E293" s="148" t="s">
        <v>466</v>
      </c>
      <c r="F293" s="154"/>
      <c r="G293" s="130" t="s">
        <v>72</v>
      </c>
      <c r="H293" s="97">
        <v>3000000</v>
      </c>
      <c r="I293" s="103">
        <v>832053.06</v>
      </c>
      <c r="J293" s="104">
        <v>2167946.94</v>
      </c>
      <c r="K293" s="119" t="str">
        <f t="shared" si="5"/>
        <v>00005030610110210000</v>
      </c>
      <c r="L293" s="107" t="s">
        <v>465</v>
      </c>
    </row>
    <row r="294" spans="1:12" ht="22.5">
      <c r="A294" s="100" t="s">
        <v>125</v>
      </c>
      <c r="B294" s="101" t="s">
        <v>7</v>
      </c>
      <c r="C294" s="102" t="s">
        <v>72</v>
      </c>
      <c r="D294" s="125" t="s">
        <v>452</v>
      </c>
      <c r="E294" s="148" t="s">
        <v>466</v>
      </c>
      <c r="F294" s="154"/>
      <c r="G294" s="130" t="s">
        <v>7</v>
      </c>
      <c r="H294" s="97">
        <v>3000000</v>
      </c>
      <c r="I294" s="103">
        <v>832053.06</v>
      </c>
      <c r="J294" s="104">
        <v>2167946.94</v>
      </c>
      <c r="K294" s="119" t="str">
        <f t="shared" si="5"/>
        <v>00005030610110210200</v>
      </c>
      <c r="L294" s="107" t="s">
        <v>467</v>
      </c>
    </row>
    <row r="295" spans="1:12" ht="22.5">
      <c r="A295" s="100" t="s">
        <v>127</v>
      </c>
      <c r="B295" s="101" t="s">
        <v>7</v>
      </c>
      <c r="C295" s="102" t="s">
        <v>72</v>
      </c>
      <c r="D295" s="125" t="s">
        <v>452</v>
      </c>
      <c r="E295" s="148" t="s">
        <v>466</v>
      </c>
      <c r="F295" s="154"/>
      <c r="G295" s="130" t="s">
        <v>129</v>
      </c>
      <c r="H295" s="97">
        <v>3000000</v>
      </c>
      <c r="I295" s="103">
        <v>832053.06</v>
      </c>
      <c r="J295" s="104">
        <v>2167946.94</v>
      </c>
      <c r="K295" s="119" t="str">
        <f t="shared" si="5"/>
        <v>00005030610110210240</v>
      </c>
      <c r="L295" s="107" t="s">
        <v>468</v>
      </c>
    </row>
    <row r="296" spans="1:12" s="85" customFormat="1">
      <c r="A296" s="80" t="s">
        <v>157</v>
      </c>
      <c r="B296" s="79" t="s">
        <v>7</v>
      </c>
      <c r="C296" s="122" t="s">
        <v>72</v>
      </c>
      <c r="D296" s="126" t="s">
        <v>452</v>
      </c>
      <c r="E296" s="151" t="s">
        <v>466</v>
      </c>
      <c r="F296" s="155"/>
      <c r="G296" s="123" t="s">
        <v>158</v>
      </c>
      <c r="H296" s="81">
        <v>3000000</v>
      </c>
      <c r="I296" s="82">
        <v>832053.06</v>
      </c>
      <c r="J296" s="83">
        <f>IF(IF(H296="",0,H296)=0,0,(IF(H296&gt;0,IF(I296&gt;H296,0,H296-I296),IF(I296&gt;H296,H296-I296,0))))</f>
        <v>2167946.94</v>
      </c>
      <c r="K296" s="119" t="str">
        <f t="shared" si="5"/>
        <v>00005030610110210244</v>
      </c>
      <c r="L296" s="84" t="str">
        <f>C296 &amp; D296 &amp;E296 &amp; F296 &amp; G296</f>
        <v>00005030610110210244</v>
      </c>
    </row>
    <row r="297" spans="1:12">
      <c r="A297" s="100"/>
      <c r="B297" s="101" t="s">
        <v>7</v>
      </c>
      <c r="C297" s="102" t="s">
        <v>72</v>
      </c>
      <c r="D297" s="125" t="s">
        <v>452</v>
      </c>
      <c r="E297" s="148" t="s">
        <v>470</v>
      </c>
      <c r="F297" s="154"/>
      <c r="G297" s="130" t="s">
        <v>72</v>
      </c>
      <c r="H297" s="97">
        <v>1000000</v>
      </c>
      <c r="I297" s="103">
        <v>0</v>
      </c>
      <c r="J297" s="104">
        <v>1000000</v>
      </c>
      <c r="K297" s="119" t="str">
        <f t="shared" si="5"/>
        <v>00005030610300000000</v>
      </c>
      <c r="L297" s="107" t="s">
        <v>469</v>
      </c>
    </row>
    <row r="298" spans="1:12">
      <c r="A298" s="100" t="s">
        <v>251</v>
      </c>
      <c r="B298" s="101" t="s">
        <v>7</v>
      </c>
      <c r="C298" s="102" t="s">
        <v>72</v>
      </c>
      <c r="D298" s="125" t="s">
        <v>452</v>
      </c>
      <c r="E298" s="148" t="s">
        <v>472</v>
      </c>
      <c r="F298" s="154"/>
      <c r="G298" s="130" t="s">
        <v>72</v>
      </c>
      <c r="H298" s="97">
        <v>1000000</v>
      </c>
      <c r="I298" s="103">
        <v>0</v>
      </c>
      <c r="J298" s="104">
        <v>1000000</v>
      </c>
      <c r="K298" s="119" t="str">
        <f t="shared" si="5"/>
        <v>00005030610399990000</v>
      </c>
      <c r="L298" s="107" t="s">
        <v>471</v>
      </c>
    </row>
    <row r="299" spans="1:12" ht="22.5">
      <c r="A299" s="100" t="s">
        <v>125</v>
      </c>
      <c r="B299" s="101" t="s">
        <v>7</v>
      </c>
      <c r="C299" s="102" t="s">
        <v>72</v>
      </c>
      <c r="D299" s="125" t="s">
        <v>452</v>
      </c>
      <c r="E299" s="148" t="s">
        <v>472</v>
      </c>
      <c r="F299" s="154"/>
      <c r="G299" s="130" t="s">
        <v>7</v>
      </c>
      <c r="H299" s="97">
        <v>1000000</v>
      </c>
      <c r="I299" s="103">
        <v>0</v>
      </c>
      <c r="J299" s="104">
        <v>1000000</v>
      </c>
      <c r="K299" s="119" t="str">
        <f t="shared" si="5"/>
        <v>00005030610399990200</v>
      </c>
      <c r="L299" s="107" t="s">
        <v>473</v>
      </c>
    </row>
    <row r="300" spans="1:12" ht="22.5">
      <c r="A300" s="100" t="s">
        <v>127</v>
      </c>
      <c r="B300" s="101" t="s">
        <v>7</v>
      </c>
      <c r="C300" s="102" t="s">
        <v>72</v>
      </c>
      <c r="D300" s="125" t="s">
        <v>452</v>
      </c>
      <c r="E300" s="148" t="s">
        <v>472</v>
      </c>
      <c r="F300" s="154"/>
      <c r="G300" s="130" t="s">
        <v>129</v>
      </c>
      <c r="H300" s="97">
        <v>1000000</v>
      </c>
      <c r="I300" s="103">
        <v>0</v>
      </c>
      <c r="J300" s="104">
        <v>1000000</v>
      </c>
      <c r="K300" s="119" t="str">
        <f t="shared" si="5"/>
        <v>00005030610399990240</v>
      </c>
      <c r="L300" s="107" t="s">
        <v>474</v>
      </c>
    </row>
    <row r="301" spans="1:12" s="85" customFormat="1">
      <c r="A301" s="80" t="s">
        <v>157</v>
      </c>
      <c r="B301" s="79" t="s">
        <v>7</v>
      </c>
      <c r="C301" s="122" t="s">
        <v>72</v>
      </c>
      <c r="D301" s="126" t="s">
        <v>452</v>
      </c>
      <c r="E301" s="151" t="s">
        <v>472</v>
      </c>
      <c r="F301" s="155"/>
      <c r="G301" s="123" t="s">
        <v>158</v>
      </c>
      <c r="H301" s="81">
        <v>1000000</v>
      </c>
      <c r="I301" s="82">
        <v>0</v>
      </c>
      <c r="J301" s="83">
        <f>IF(IF(H301="",0,H301)=0,0,(IF(H301&gt;0,IF(I301&gt;H301,0,H301-I301),IF(I301&gt;H301,H301-I301,0))))</f>
        <v>1000000</v>
      </c>
      <c r="K301" s="119" t="str">
        <f t="shared" si="5"/>
        <v>00005030610399990244</v>
      </c>
      <c r="L301" s="84" t="str">
        <f>C301 &amp; D301 &amp;E301 &amp; F301 &amp; G301</f>
        <v>00005030610399990244</v>
      </c>
    </row>
    <row r="302" spans="1:12" ht="33.75">
      <c r="A302" s="100" t="s">
        <v>475</v>
      </c>
      <c r="B302" s="101" t="s">
        <v>7</v>
      </c>
      <c r="C302" s="102" t="s">
        <v>72</v>
      </c>
      <c r="D302" s="125" t="s">
        <v>452</v>
      </c>
      <c r="E302" s="148" t="s">
        <v>477</v>
      </c>
      <c r="F302" s="154"/>
      <c r="G302" s="130" t="s">
        <v>72</v>
      </c>
      <c r="H302" s="97">
        <v>1567182.32</v>
      </c>
      <c r="I302" s="103">
        <v>122704</v>
      </c>
      <c r="J302" s="104">
        <v>1444478.32</v>
      </c>
      <c r="K302" s="119" t="str">
        <f t="shared" si="5"/>
        <v>00005030620100000000</v>
      </c>
      <c r="L302" s="107" t="s">
        <v>476</v>
      </c>
    </row>
    <row r="303" spans="1:12" ht="45">
      <c r="A303" s="100" t="s">
        <v>478</v>
      </c>
      <c r="B303" s="101" t="s">
        <v>7</v>
      </c>
      <c r="C303" s="102" t="s">
        <v>72</v>
      </c>
      <c r="D303" s="125" t="s">
        <v>452</v>
      </c>
      <c r="E303" s="148" t="s">
        <v>480</v>
      </c>
      <c r="F303" s="154"/>
      <c r="G303" s="130" t="s">
        <v>72</v>
      </c>
      <c r="H303" s="97">
        <v>1567182.32</v>
      </c>
      <c r="I303" s="103">
        <v>122704</v>
      </c>
      <c r="J303" s="104">
        <v>1444478.32</v>
      </c>
      <c r="K303" s="119" t="str">
        <f t="shared" si="5"/>
        <v>00005030620199990000</v>
      </c>
      <c r="L303" s="107" t="s">
        <v>479</v>
      </c>
    </row>
    <row r="304" spans="1:12" ht="22.5">
      <c r="A304" s="100" t="s">
        <v>125</v>
      </c>
      <c r="B304" s="101" t="s">
        <v>7</v>
      </c>
      <c r="C304" s="102" t="s">
        <v>72</v>
      </c>
      <c r="D304" s="125" t="s">
        <v>452</v>
      </c>
      <c r="E304" s="148" t="s">
        <v>480</v>
      </c>
      <c r="F304" s="154"/>
      <c r="G304" s="130" t="s">
        <v>7</v>
      </c>
      <c r="H304" s="97">
        <v>1567182.32</v>
      </c>
      <c r="I304" s="103">
        <v>122704</v>
      </c>
      <c r="J304" s="104">
        <v>1444478.32</v>
      </c>
      <c r="K304" s="119" t="str">
        <f t="shared" si="5"/>
        <v>00005030620199990200</v>
      </c>
      <c r="L304" s="107" t="s">
        <v>481</v>
      </c>
    </row>
    <row r="305" spans="1:12" ht="22.5">
      <c r="A305" s="100" t="s">
        <v>127</v>
      </c>
      <c r="B305" s="101" t="s">
        <v>7</v>
      </c>
      <c r="C305" s="102" t="s">
        <v>72</v>
      </c>
      <c r="D305" s="125" t="s">
        <v>452</v>
      </c>
      <c r="E305" s="148" t="s">
        <v>480</v>
      </c>
      <c r="F305" s="154"/>
      <c r="G305" s="130" t="s">
        <v>129</v>
      </c>
      <c r="H305" s="97">
        <v>1567182.32</v>
      </c>
      <c r="I305" s="103">
        <v>122704</v>
      </c>
      <c r="J305" s="104">
        <v>1444478.32</v>
      </c>
      <c r="K305" s="119" t="str">
        <f t="shared" si="5"/>
        <v>00005030620199990240</v>
      </c>
      <c r="L305" s="107" t="s">
        <v>482</v>
      </c>
    </row>
    <row r="306" spans="1:12" s="85" customFormat="1">
      <c r="A306" s="80" t="s">
        <v>157</v>
      </c>
      <c r="B306" s="79" t="s">
        <v>7</v>
      </c>
      <c r="C306" s="122" t="s">
        <v>72</v>
      </c>
      <c r="D306" s="126" t="s">
        <v>452</v>
      </c>
      <c r="E306" s="151" t="s">
        <v>480</v>
      </c>
      <c r="F306" s="155"/>
      <c r="G306" s="123" t="s">
        <v>158</v>
      </c>
      <c r="H306" s="81">
        <v>1567182.32</v>
      </c>
      <c r="I306" s="82">
        <v>122704</v>
      </c>
      <c r="J306" s="83">
        <f>IF(IF(H306="",0,H306)=0,0,(IF(H306&gt;0,IF(I306&gt;H306,0,H306-I306),IF(I306&gt;H306,H306-I306,0))))</f>
        <v>1444478.32</v>
      </c>
      <c r="K306" s="119" t="str">
        <f t="shared" si="5"/>
        <v>00005030620199990244</v>
      </c>
      <c r="L306" s="84" t="str">
        <f>C306 &amp; D306 &amp;E306 &amp; F306 &amp; G306</f>
        <v>00005030620199990244</v>
      </c>
    </row>
    <row r="307" spans="1:12" ht="45">
      <c r="A307" s="100" t="s">
        <v>483</v>
      </c>
      <c r="B307" s="101" t="s">
        <v>7</v>
      </c>
      <c r="C307" s="102" t="s">
        <v>72</v>
      </c>
      <c r="D307" s="125" t="s">
        <v>452</v>
      </c>
      <c r="E307" s="148" t="s">
        <v>485</v>
      </c>
      <c r="F307" s="154"/>
      <c r="G307" s="130" t="s">
        <v>72</v>
      </c>
      <c r="H307" s="97">
        <v>7546300</v>
      </c>
      <c r="I307" s="103">
        <v>2029113.97</v>
      </c>
      <c r="J307" s="104">
        <v>5517186.0300000003</v>
      </c>
      <c r="K307" s="119" t="str">
        <f t="shared" si="5"/>
        <v>00005030640000000000</v>
      </c>
      <c r="L307" s="107" t="s">
        <v>484</v>
      </c>
    </row>
    <row r="308" spans="1:12" ht="56.25">
      <c r="A308" s="100" t="s">
        <v>486</v>
      </c>
      <c r="B308" s="101" t="s">
        <v>7</v>
      </c>
      <c r="C308" s="102" t="s">
        <v>72</v>
      </c>
      <c r="D308" s="125" t="s">
        <v>452</v>
      </c>
      <c r="E308" s="148" t="s">
        <v>488</v>
      </c>
      <c r="F308" s="154"/>
      <c r="G308" s="130" t="s">
        <v>72</v>
      </c>
      <c r="H308" s="97">
        <v>7546300</v>
      </c>
      <c r="I308" s="103">
        <v>2029113.97</v>
      </c>
      <c r="J308" s="104">
        <v>5517186.0300000003</v>
      </c>
      <c r="K308" s="119" t="str">
        <f t="shared" si="5"/>
        <v>00005030640100000000</v>
      </c>
      <c r="L308" s="107" t="s">
        <v>487</v>
      </c>
    </row>
    <row r="309" spans="1:12" ht="45">
      <c r="A309" s="100" t="s">
        <v>489</v>
      </c>
      <c r="B309" s="101" t="s">
        <v>7</v>
      </c>
      <c r="C309" s="102" t="s">
        <v>72</v>
      </c>
      <c r="D309" s="125" t="s">
        <v>452</v>
      </c>
      <c r="E309" s="148" t="s">
        <v>491</v>
      </c>
      <c r="F309" s="154"/>
      <c r="G309" s="130" t="s">
        <v>72</v>
      </c>
      <c r="H309" s="97">
        <v>7546300</v>
      </c>
      <c r="I309" s="103">
        <v>2029113.97</v>
      </c>
      <c r="J309" s="104">
        <v>5517186.0300000003</v>
      </c>
      <c r="K309" s="119" t="str">
        <f t="shared" si="5"/>
        <v>00005030640199990000</v>
      </c>
      <c r="L309" s="107" t="s">
        <v>490</v>
      </c>
    </row>
    <row r="310" spans="1:12" ht="22.5">
      <c r="A310" s="100" t="s">
        <v>125</v>
      </c>
      <c r="B310" s="101" t="s">
        <v>7</v>
      </c>
      <c r="C310" s="102" t="s">
        <v>72</v>
      </c>
      <c r="D310" s="125" t="s">
        <v>452</v>
      </c>
      <c r="E310" s="148" t="s">
        <v>491</v>
      </c>
      <c r="F310" s="154"/>
      <c r="G310" s="130" t="s">
        <v>7</v>
      </c>
      <c r="H310" s="97">
        <v>7546300</v>
      </c>
      <c r="I310" s="103">
        <v>2029113.97</v>
      </c>
      <c r="J310" s="104">
        <v>5517186.0300000003</v>
      </c>
      <c r="K310" s="119" t="str">
        <f t="shared" si="5"/>
        <v>00005030640199990200</v>
      </c>
      <c r="L310" s="107" t="s">
        <v>492</v>
      </c>
    </row>
    <row r="311" spans="1:12" ht="22.5">
      <c r="A311" s="100" t="s">
        <v>127</v>
      </c>
      <c r="B311" s="101" t="s">
        <v>7</v>
      </c>
      <c r="C311" s="102" t="s">
        <v>72</v>
      </c>
      <c r="D311" s="125" t="s">
        <v>452</v>
      </c>
      <c r="E311" s="148" t="s">
        <v>491</v>
      </c>
      <c r="F311" s="154"/>
      <c r="G311" s="130" t="s">
        <v>129</v>
      </c>
      <c r="H311" s="97">
        <v>7546300</v>
      </c>
      <c r="I311" s="103">
        <v>2029113.97</v>
      </c>
      <c r="J311" s="104">
        <v>5517186.0300000003</v>
      </c>
      <c r="K311" s="119" t="str">
        <f t="shared" si="5"/>
        <v>00005030640199990240</v>
      </c>
      <c r="L311" s="107" t="s">
        <v>493</v>
      </c>
    </row>
    <row r="312" spans="1:12" s="85" customFormat="1">
      <c r="A312" s="80" t="s">
        <v>157</v>
      </c>
      <c r="B312" s="79" t="s">
        <v>7</v>
      </c>
      <c r="C312" s="122" t="s">
        <v>72</v>
      </c>
      <c r="D312" s="126" t="s">
        <v>452</v>
      </c>
      <c r="E312" s="151" t="s">
        <v>491</v>
      </c>
      <c r="F312" s="155"/>
      <c r="G312" s="123" t="s">
        <v>158</v>
      </c>
      <c r="H312" s="81">
        <v>7546300</v>
      </c>
      <c r="I312" s="82">
        <v>2029113.97</v>
      </c>
      <c r="J312" s="83">
        <f>IF(IF(H312="",0,H312)=0,0,(IF(H312&gt;0,IF(I312&gt;H312,0,H312-I312),IF(I312&gt;H312,H312-I312,0))))</f>
        <v>5517186.0300000003</v>
      </c>
      <c r="K312" s="119" t="str">
        <f t="shared" si="5"/>
        <v>00005030640199990244</v>
      </c>
      <c r="L312" s="84" t="str">
        <f>C312 &amp; D312 &amp;E312 &amp; F312 &amp; G312</f>
        <v>00005030640199990244</v>
      </c>
    </row>
    <row r="313" spans="1:12" ht="33.75">
      <c r="A313" s="100" t="s">
        <v>494</v>
      </c>
      <c r="B313" s="101" t="s">
        <v>7</v>
      </c>
      <c r="C313" s="102" t="s">
        <v>72</v>
      </c>
      <c r="D313" s="125" t="s">
        <v>452</v>
      </c>
      <c r="E313" s="148" t="s">
        <v>496</v>
      </c>
      <c r="F313" s="154"/>
      <c r="G313" s="130" t="s">
        <v>72</v>
      </c>
      <c r="H313" s="97">
        <v>5732281</v>
      </c>
      <c r="I313" s="103">
        <v>0</v>
      </c>
      <c r="J313" s="104">
        <v>5732281</v>
      </c>
      <c r="K313" s="119" t="str">
        <f t="shared" si="5"/>
        <v>00005030800000000000</v>
      </c>
      <c r="L313" s="107" t="s">
        <v>495</v>
      </c>
    </row>
    <row r="314" spans="1:12" ht="33.75">
      <c r="A314" s="100" t="s">
        <v>497</v>
      </c>
      <c r="B314" s="101" t="s">
        <v>7</v>
      </c>
      <c r="C314" s="102" t="s">
        <v>72</v>
      </c>
      <c r="D314" s="125" t="s">
        <v>452</v>
      </c>
      <c r="E314" s="148" t="s">
        <v>499</v>
      </c>
      <c r="F314" s="154"/>
      <c r="G314" s="130" t="s">
        <v>72</v>
      </c>
      <c r="H314" s="97">
        <v>1380996</v>
      </c>
      <c r="I314" s="103">
        <v>0</v>
      </c>
      <c r="J314" s="104">
        <v>1380996</v>
      </c>
      <c r="K314" s="119" t="str">
        <f t="shared" si="5"/>
        <v>00005030800100000000</v>
      </c>
      <c r="L314" s="107" t="s">
        <v>498</v>
      </c>
    </row>
    <row r="315" spans="1:12">
      <c r="A315" s="100"/>
      <c r="B315" s="101" t="s">
        <v>7</v>
      </c>
      <c r="C315" s="102" t="s">
        <v>72</v>
      </c>
      <c r="D315" s="125" t="s">
        <v>452</v>
      </c>
      <c r="E315" s="148" t="s">
        <v>501</v>
      </c>
      <c r="F315" s="154"/>
      <c r="G315" s="130" t="s">
        <v>72</v>
      </c>
      <c r="H315" s="97">
        <v>153444</v>
      </c>
      <c r="I315" s="103">
        <v>0</v>
      </c>
      <c r="J315" s="104">
        <v>153444</v>
      </c>
      <c r="K315" s="119" t="str">
        <f t="shared" si="5"/>
        <v>00005030800125550000</v>
      </c>
      <c r="L315" s="107" t="s">
        <v>500</v>
      </c>
    </row>
    <row r="316" spans="1:12" ht="22.5">
      <c r="A316" s="100" t="s">
        <v>125</v>
      </c>
      <c r="B316" s="101" t="s">
        <v>7</v>
      </c>
      <c r="C316" s="102" t="s">
        <v>72</v>
      </c>
      <c r="D316" s="125" t="s">
        <v>452</v>
      </c>
      <c r="E316" s="148" t="s">
        <v>501</v>
      </c>
      <c r="F316" s="154"/>
      <c r="G316" s="130" t="s">
        <v>7</v>
      </c>
      <c r="H316" s="97">
        <v>153444</v>
      </c>
      <c r="I316" s="103">
        <v>0</v>
      </c>
      <c r="J316" s="104">
        <v>153444</v>
      </c>
      <c r="K316" s="119" t="str">
        <f t="shared" si="5"/>
        <v>00005030800125550200</v>
      </c>
      <c r="L316" s="107" t="s">
        <v>502</v>
      </c>
    </row>
    <row r="317" spans="1:12" ht="22.5">
      <c r="A317" s="100" t="s">
        <v>127</v>
      </c>
      <c r="B317" s="101" t="s">
        <v>7</v>
      </c>
      <c r="C317" s="102" t="s">
        <v>72</v>
      </c>
      <c r="D317" s="125" t="s">
        <v>452</v>
      </c>
      <c r="E317" s="148" t="s">
        <v>501</v>
      </c>
      <c r="F317" s="154"/>
      <c r="G317" s="130" t="s">
        <v>129</v>
      </c>
      <c r="H317" s="97">
        <v>153444</v>
      </c>
      <c r="I317" s="103">
        <v>0</v>
      </c>
      <c r="J317" s="104">
        <v>153444</v>
      </c>
      <c r="K317" s="119" t="str">
        <f t="shared" si="5"/>
        <v>00005030800125550240</v>
      </c>
      <c r="L317" s="107" t="s">
        <v>503</v>
      </c>
    </row>
    <row r="318" spans="1:12" s="85" customFormat="1">
      <c r="A318" s="80" t="s">
        <v>157</v>
      </c>
      <c r="B318" s="79" t="s">
        <v>7</v>
      </c>
      <c r="C318" s="122" t="s">
        <v>72</v>
      </c>
      <c r="D318" s="126" t="s">
        <v>452</v>
      </c>
      <c r="E318" s="151" t="s">
        <v>501</v>
      </c>
      <c r="F318" s="155"/>
      <c r="G318" s="123" t="s">
        <v>158</v>
      </c>
      <c r="H318" s="81">
        <v>153444</v>
      </c>
      <c r="I318" s="82">
        <v>0</v>
      </c>
      <c r="J318" s="83">
        <f>IF(IF(H318="",0,H318)=0,0,(IF(H318&gt;0,IF(I318&gt;H318,0,H318-I318),IF(I318&gt;H318,H318-I318,0))))</f>
        <v>153444</v>
      </c>
      <c r="K318" s="119" t="str">
        <f t="shared" si="5"/>
        <v>00005030800125550244</v>
      </c>
      <c r="L318" s="84" t="str">
        <f>C318 &amp; D318 &amp;E318 &amp; F318 &amp; G318</f>
        <v>00005030800125550244</v>
      </c>
    </row>
    <row r="319" spans="1:12" ht="56.25">
      <c r="A319" s="100" t="s">
        <v>504</v>
      </c>
      <c r="B319" s="101" t="s">
        <v>7</v>
      </c>
      <c r="C319" s="102" t="s">
        <v>72</v>
      </c>
      <c r="D319" s="125" t="s">
        <v>452</v>
      </c>
      <c r="E319" s="148" t="s">
        <v>506</v>
      </c>
      <c r="F319" s="154"/>
      <c r="G319" s="130" t="s">
        <v>72</v>
      </c>
      <c r="H319" s="97">
        <v>1380996</v>
      </c>
      <c r="I319" s="103">
        <v>0</v>
      </c>
      <c r="J319" s="104">
        <v>1380996</v>
      </c>
      <c r="K319" s="119" t="str">
        <f t="shared" si="5"/>
        <v>000050308001L5550000</v>
      </c>
      <c r="L319" s="107" t="s">
        <v>505</v>
      </c>
    </row>
    <row r="320" spans="1:12" ht="22.5">
      <c r="A320" s="100" t="s">
        <v>125</v>
      </c>
      <c r="B320" s="101" t="s">
        <v>7</v>
      </c>
      <c r="C320" s="102" t="s">
        <v>72</v>
      </c>
      <c r="D320" s="125" t="s">
        <v>452</v>
      </c>
      <c r="E320" s="148" t="s">
        <v>506</v>
      </c>
      <c r="F320" s="154"/>
      <c r="G320" s="130" t="s">
        <v>7</v>
      </c>
      <c r="H320" s="97">
        <v>1380996</v>
      </c>
      <c r="I320" s="103">
        <v>0</v>
      </c>
      <c r="J320" s="104">
        <v>1380996</v>
      </c>
      <c r="K320" s="119" t="str">
        <f t="shared" si="5"/>
        <v>000050308001L5550200</v>
      </c>
      <c r="L320" s="107" t="s">
        <v>507</v>
      </c>
    </row>
    <row r="321" spans="1:12" ht="22.5">
      <c r="A321" s="100" t="s">
        <v>127</v>
      </c>
      <c r="B321" s="101" t="s">
        <v>7</v>
      </c>
      <c r="C321" s="102" t="s">
        <v>72</v>
      </c>
      <c r="D321" s="125" t="s">
        <v>452</v>
      </c>
      <c r="E321" s="148" t="s">
        <v>506</v>
      </c>
      <c r="F321" s="154"/>
      <c r="G321" s="130" t="s">
        <v>129</v>
      </c>
      <c r="H321" s="97">
        <v>1380996</v>
      </c>
      <c r="I321" s="103">
        <v>0</v>
      </c>
      <c r="J321" s="104">
        <v>1380996</v>
      </c>
      <c r="K321" s="119" t="str">
        <f t="shared" si="5"/>
        <v>000050308001L5550240</v>
      </c>
      <c r="L321" s="107" t="s">
        <v>508</v>
      </c>
    </row>
    <row r="322" spans="1:12" s="85" customFormat="1">
      <c r="A322" s="80" t="s">
        <v>157</v>
      </c>
      <c r="B322" s="79" t="s">
        <v>7</v>
      </c>
      <c r="C322" s="122" t="s">
        <v>72</v>
      </c>
      <c r="D322" s="126" t="s">
        <v>452</v>
      </c>
      <c r="E322" s="151" t="s">
        <v>506</v>
      </c>
      <c r="F322" s="155"/>
      <c r="G322" s="123" t="s">
        <v>158</v>
      </c>
      <c r="H322" s="81">
        <v>1380996</v>
      </c>
      <c r="I322" s="82">
        <v>0</v>
      </c>
      <c r="J322" s="83">
        <f>IF(IF(H322="",0,H322)=0,0,(IF(H322&gt;0,IF(I322&gt;H322,0,H322-I322),IF(I322&gt;H322,H322-I322,0))))</f>
        <v>1380996</v>
      </c>
      <c r="K322" s="119" t="str">
        <f t="shared" si="5"/>
        <v>000050308001L5550244</v>
      </c>
      <c r="L322" s="84" t="str">
        <f>C322 &amp; D322 &amp;E322 &amp; F322 &amp; G322</f>
        <v>000050308001L5550244</v>
      </c>
    </row>
    <row r="323" spans="1:12" ht="33.75">
      <c r="A323" s="100" t="s">
        <v>509</v>
      </c>
      <c r="B323" s="101" t="s">
        <v>7</v>
      </c>
      <c r="C323" s="102" t="s">
        <v>72</v>
      </c>
      <c r="D323" s="125" t="s">
        <v>452</v>
      </c>
      <c r="E323" s="148" t="s">
        <v>511</v>
      </c>
      <c r="F323" s="154"/>
      <c r="G323" s="130" t="s">
        <v>72</v>
      </c>
      <c r="H323" s="97">
        <v>4351285</v>
      </c>
      <c r="I323" s="103">
        <v>0</v>
      </c>
      <c r="J323" s="104">
        <v>4351285</v>
      </c>
      <c r="K323" s="119" t="str">
        <f t="shared" si="5"/>
        <v>00005030800300000000</v>
      </c>
      <c r="L323" s="107" t="s">
        <v>510</v>
      </c>
    </row>
    <row r="324" spans="1:12" ht="56.25">
      <c r="A324" s="100" t="s">
        <v>512</v>
      </c>
      <c r="B324" s="101" t="s">
        <v>7</v>
      </c>
      <c r="C324" s="102" t="s">
        <v>72</v>
      </c>
      <c r="D324" s="125" t="s">
        <v>452</v>
      </c>
      <c r="E324" s="148" t="s">
        <v>514</v>
      </c>
      <c r="F324" s="154"/>
      <c r="G324" s="130" t="s">
        <v>72</v>
      </c>
      <c r="H324" s="97">
        <v>4351285</v>
      </c>
      <c r="I324" s="103">
        <v>0</v>
      </c>
      <c r="J324" s="104">
        <v>4351285</v>
      </c>
      <c r="K324" s="119" t="str">
        <f t="shared" si="5"/>
        <v>000050308003L5550000</v>
      </c>
      <c r="L324" s="107" t="s">
        <v>513</v>
      </c>
    </row>
    <row r="325" spans="1:12" ht="22.5">
      <c r="A325" s="100" t="s">
        <v>125</v>
      </c>
      <c r="B325" s="101" t="s">
        <v>7</v>
      </c>
      <c r="C325" s="102" t="s">
        <v>72</v>
      </c>
      <c r="D325" s="125" t="s">
        <v>452</v>
      </c>
      <c r="E325" s="148" t="s">
        <v>514</v>
      </c>
      <c r="F325" s="154"/>
      <c r="G325" s="130" t="s">
        <v>7</v>
      </c>
      <c r="H325" s="97">
        <v>4351285</v>
      </c>
      <c r="I325" s="103">
        <v>0</v>
      </c>
      <c r="J325" s="104">
        <v>4351285</v>
      </c>
      <c r="K325" s="119" t="str">
        <f t="shared" si="5"/>
        <v>000050308003L5550200</v>
      </c>
      <c r="L325" s="107" t="s">
        <v>515</v>
      </c>
    </row>
    <row r="326" spans="1:12" ht="22.5">
      <c r="A326" s="100" t="s">
        <v>127</v>
      </c>
      <c r="B326" s="101" t="s">
        <v>7</v>
      </c>
      <c r="C326" s="102" t="s">
        <v>72</v>
      </c>
      <c r="D326" s="125" t="s">
        <v>452</v>
      </c>
      <c r="E326" s="148" t="s">
        <v>514</v>
      </c>
      <c r="F326" s="154"/>
      <c r="G326" s="130" t="s">
        <v>129</v>
      </c>
      <c r="H326" s="97">
        <v>4351285</v>
      </c>
      <c r="I326" s="103">
        <v>0</v>
      </c>
      <c r="J326" s="104">
        <v>4351285</v>
      </c>
      <c r="K326" s="119" t="str">
        <f t="shared" si="5"/>
        <v>000050308003L5550240</v>
      </c>
      <c r="L326" s="107" t="s">
        <v>516</v>
      </c>
    </row>
    <row r="327" spans="1:12" s="85" customFormat="1">
      <c r="A327" s="80" t="s">
        <v>157</v>
      </c>
      <c r="B327" s="79" t="s">
        <v>7</v>
      </c>
      <c r="C327" s="122" t="s">
        <v>72</v>
      </c>
      <c r="D327" s="126" t="s">
        <v>452</v>
      </c>
      <c r="E327" s="151" t="s">
        <v>514</v>
      </c>
      <c r="F327" s="155"/>
      <c r="G327" s="123" t="s">
        <v>158</v>
      </c>
      <c r="H327" s="81">
        <v>4351285</v>
      </c>
      <c r="I327" s="82">
        <v>0</v>
      </c>
      <c r="J327" s="83">
        <f>IF(IF(H327="",0,H327)=0,0,(IF(H327&gt;0,IF(I327&gt;H327,0,H327-I327),IF(I327&gt;H327,H327-I327,0))))</f>
        <v>4351285</v>
      </c>
      <c r="K327" s="119" t="str">
        <f t="shared" si="5"/>
        <v>000050308003L5550244</v>
      </c>
      <c r="L327" s="84" t="str">
        <f>C327 &amp; D327 &amp;E327 &amp; F327 &amp; G327</f>
        <v>000050308003L5550244</v>
      </c>
    </row>
    <row r="328" spans="1:12">
      <c r="A328" s="100" t="s">
        <v>517</v>
      </c>
      <c r="B328" s="101" t="s">
        <v>7</v>
      </c>
      <c r="C328" s="102" t="s">
        <v>72</v>
      </c>
      <c r="D328" s="125" t="s">
        <v>519</v>
      </c>
      <c r="E328" s="148" t="s">
        <v>114</v>
      </c>
      <c r="F328" s="154"/>
      <c r="G328" s="130" t="s">
        <v>72</v>
      </c>
      <c r="H328" s="97">
        <v>14000</v>
      </c>
      <c r="I328" s="103">
        <v>0</v>
      </c>
      <c r="J328" s="104">
        <v>14000</v>
      </c>
      <c r="K328" s="119" t="str">
        <f t="shared" si="5"/>
        <v>00007000000000000000</v>
      </c>
      <c r="L328" s="107" t="s">
        <v>518</v>
      </c>
    </row>
    <row r="329" spans="1:12">
      <c r="A329" s="100" t="s">
        <v>520</v>
      </c>
      <c r="B329" s="101" t="s">
        <v>7</v>
      </c>
      <c r="C329" s="102" t="s">
        <v>72</v>
      </c>
      <c r="D329" s="125" t="s">
        <v>522</v>
      </c>
      <c r="E329" s="148" t="s">
        <v>114</v>
      </c>
      <c r="F329" s="154"/>
      <c r="G329" s="130" t="s">
        <v>72</v>
      </c>
      <c r="H329" s="97">
        <v>14000</v>
      </c>
      <c r="I329" s="103">
        <v>0</v>
      </c>
      <c r="J329" s="104">
        <v>14000</v>
      </c>
      <c r="K329" s="119" t="str">
        <f t="shared" si="5"/>
        <v>00007070000000000000</v>
      </c>
      <c r="L329" s="107" t="s">
        <v>521</v>
      </c>
    </row>
    <row r="330" spans="1:12">
      <c r="A330" s="100" t="s">
        <v>132</v>
      </c>
      <c r="B330" s="101" t="s">
        <v>7</v>
      </c>
      <c r="C330" s="102" t="s">
        <v>72</v>
      </c>
      <c r="D330" s="125" t="s">
        <v>522</v>
      </c>
      <c r="E330" s="148" t="s">
        <v>134</v>
      </c>
      <c r="F330" s="154"/>
      <c r="G330" s="130" t="s">
        <v>72</v>
      </c>
      <c r="H330" s="97">
        <v>14000</v>
      </c>
      <c r="I330" s="103">
        <v>0</v>
      </c>
      <c r="J330" s="104">
        <v>14000</v>
      </c>
      <c r="K330" s="119" t="str">
        <f t="shared" si="5"/>
        <v>00007077000000000000</v>
      </c>
      <c r="L330" s="107" t="s">
        <v>523</v>
      </c>
    </row>
    <row r="331" spans="1:12" ht="33.75">
      <c r="A331" s="100" t="s">
        <v>149</v>
      </c>
      <c r="B331" s="101" t="s">
        <v>7</v>
      </c>
      <c r="C331" s="102" t="s">
        <v>72</v>
      </c>
      <c r="D331" s="125" t="s">
        <v>522</v>
      </c>
      <c r="E331" s="148" t="s">
        <v>151</v>
      </c>
      <c r="F331" s="154"/>
      <c r="G331" s="130" t="s">
        <v>72</v>
      </c>
      <c r="H331" s="97">
        <v>14000</v>
      </c>
      <c r="I331" s="103">
        <v>0</v>
      </c>
      <c r="J331" s="104">
        <v>14000</v>
      </c>
      <c r="K331" s="119" t="str">
        <f t="shared" si="5"/>
        <v>00007077200000000000</v>
      </c>
      <c r="L331" s="107" t="s">
        <v>524</v>
      </c>
    </row>
    <row r="332" spans="1:12" ht="22.5">
      <c r="A332" s="100" t="s">
        <v>525</v>
      </c>
      <c r="B332" s="101" t="s">
        <v>7</v>
      </c>
      <c r="C332" s="102" t="s">
        <v>72</v>
      </c>
      <c r="D332" s="125" t="s">
        <v>522</v>
      </c>
      <c r="E332" s="148" t="s">
        <v>527</v>
      </c>
      <c r="F332" s="154"/>
      <c r="G332" s="130" t="s">
        <v>72</v>
      </c>
      <c r="H332" s="97">
        <v>14000</v>
      </c>
      <c r="I332" s="103">
        <v>0</v>
      </c>
      <c r="J332" s="104">
        <v>14000</v>
      </c>
      <c r="K332" s="119" t="str">
        <f t="shared" si="5"/>
        <v>00007077200010010000</v>
      </c>
      <c r="L332" s="107" t="s">
        <v>526</v>
      </c>
    </row>
    <row r="333" spans="1:12">
      <c r="A333" s="100" t="s">
        <v>141</v>
      </c>
      <c r="B333" s="101" t="s">
        <v>7</v>
      </c>
      <c r="C333" s="102" t="s">
        <v>72</v>
      </c>
      <c r="D333" s="125" t="s">
        <v>522</v>
      </c>
      <c r="E333" s="148" t="s">
        <v>527</v>
      </c>
      <c r="F333" s="154"/>
      <c r="G333" s="130" t="s">
        <v>8</v>
      </c>
      <c r="H333" s="97">
        <v>14000</v>
      </c>
      <c r="I333" s="103">
        <v>0</v>
      </c>
      <c r="J333" s="104">
        <v>14000</v>
      </c>
      <c r="K333" s="119" t="str">
        <f t="shared" si="5"/>
        <v>00007077200010010500</v>
      </c>
      <c r="L333" s="107" t="s">
        <v>528</v>
      </c>
    </row>
    <row r="334" spans="1:12" s="85" customFormat="1">
      <c r="A334" s="80" t="s">
        <v>143</v>
      </c>
      <c r="B334" s="79" t="s">
        <v>7</v>
      </c>
      <c r="C334" s="122" t="s">
        <v>72</v>
      </c>
      <c r="D334" s="126" t="s">
        <v>522</v>
      </c>
      <c r="E334" s="151" t="s">
        <v>527</v>
      </c>
      <c r="F334" s="155"/>
      <c r="G334" s="123" t="s">
        <v>144</v>
      </c>
      <c r="H334" s="81">
        <v>14000</v>
      </c>
      <c r="I334" s="82">
        <v>0</v>
      </c>
      <c r="J334" s="83">
        <f>IF(IF(H334="",0,H334)=0,0,(IF(H334&gt;0,IF(I334&gt;H334,0,H334-I334),IF(I334&gt;H334,H334-I334,0))))</f>
        <v>14000</v>
      </c>
      <c r="K334" s="119" t="str">
        <f t="shared" si="5"/>
        <v>00007077200010010540</v>
      </c>
      <c r="L334" s="84" t="str">
        <f>C334 &amp; D334 &amp;E334 &amp; F334 &amp; G334</f>
        <v>00007077200010010540</v>
      </c>
    </row>
    <row r="335" spans="1:12">
      <c r="A335" s="100" t="s">
        <v>529</v>
      </c>
      <c r="B335" s="101" t="s">
        <v>7</v>
      </c>
      <c r="C335" s="102" t="s">
        <v>72</v>
      </c>
      <c r="D335" s="125" t="s">
        <v>531</v>
      </c>
      <c r="E335" s="148" t="s">
        <v>114</v>
      </c>
      <c r="F335" s="154"/>
      <c r="G335" s="130" t="s">
        <v>72</v>
      </c>
      <c r="H335" s="97">
        <v>12000</v>
      </c>
      <c r="I335" s="103">
        <v>12000</v>
      </c>
      <c r="J335" s="104">
        <v>0</v>
      </c>
      <c r="K335" s="119" t="str">
        <f t="shared" si="5"/>
        <v>00008000000000000000</v>
      </c>
      <c r="L335" s="107" t="s">
        <v>530</v>
      </c>
    </row>
    <row r="336" spans="1:12">
      <c r="A336" s="100" t="s">
        <v>532</v>
      </c>
      <c r="B336" s="101" t="s">
        <v>7</v>
      </c>
      <c r="C336" s="102" t="s">
        <v>72</v>
      </c>
      <c r="D336" s="125" t="s">
        <v>534</v>
      </c>
      <c r="E336" s="148" t="s">
        <v>114</v>
      </c>
      <c r="F336" s="154"/>
      <c r="G336" s="130" t="s">
        <v>72</v>
      </c>
      <c r="H336" s="97">
        <v>12000</v>
      </c>
      <c r="I336" s="103">
        <v>12000</v>
      </c>
      <c r="J336" s="104">
        <v>0</v>
      </c>
      <c r="K336" s="119" t="str">
        <f t="shared" si="5"/>
        <v>00008010000000000000</v>
      </c>
      <c r="L336" s="107" t="s">
        <v>533</v>
      </c>
    </row>
    <row r="337" spans="1:12">
      <c r="A337" s="100" t="s">
        <v>132</v>
      </c>
      <c r="B337" s="101" t="s">
        <v>7</v>
      </c>
      <c r="C337" s="102" t="s">
        <v>72</v>
      </c>
      <c r="D337" s="125" t="s">
        <v>534</v>
      </c>
      <c r="E337" s="148" t="s">
        <v>134</v>
      </c>
      <c r="F337" s="154"/>
      <c r="G337" s="130" t="s">
        <v>72</v>
      </c>
      <c r="H337" s="97">
        <v>12000</v>
      </c>
      <c r="I337" s="103">
        <v>12000</v>
      </c>
      <c r="J337" s="104">
        <v>0</v>
      </c>
      <c r="K337" s="119" t="str">
        <f t="shared" si="5"/>
        <v>00008017000000000000</v>
      </c>
      <c r="L337" s="107" t="s">
        <v>535</v>
      </c>
    </row>
    <row r="338" spans="1:12" ht="33.75">
      <c r="A338" s="100" t="s">
        <v>149</v>
      </c>
      <c r="B338" s="101" t="s">
        <v>7</v>
      </c>
      <c r="C338" s="102" t="s">
        <v>72</v>
      </c>
      <c r="D338" s="125" t="s">
        <v>534</v>
      </c>
      <c r="E338" s="148" t="s">
        <v>151</v>
      </c>
      <c r="F338" s="154"/>
      <c r="G338" s="130" t="s">
        <v>72</v>
      </c>
      <c r="H338" s="97">
        <v>12000</v>
      </c>
      <c r="I338" s="103">
        <v>12000</v>
      </c>
      <c r="J338" s="104">
        <v>0</v>
      </c>
      <c r="K338" s="119" t="str">
        <f t="shared" si="5"/>
        <v>00008017200000000000</v>
      </c>
      <c r="L338" s="107" t="s">
        <v>536</v>
      </c>
    </row>
    <row r="339" spans="1:12" ht="22.5">
      <c r="A339" s="100" t="s">
        <v>537</v>
      </c>
      <c r="B339" s="101" t="s">
        <v>7</v>
      </c>
      <c r="C339" s="102" t="s">
        <v>72</v>
      </c>
      <c r="D339" s="125" t="s">
        <v>534</v>
      </c>
      <c r="E339" s="148" t="s">
        <v>539</v>
      </c>
      <c r="F339" s="154"/>
      <c r="G339" s="130" t="s">
        <v>72</v>
      </c>
      <c r="H339" s="97">
        <v>12000</v>
      </c>
      <c r="I339" s="103">
        <v>12000</v>
      </c>
      <c r="J339" s="104">
        <v>0</v>
      </c>
      <c r="K339" s="119" t="str">
        <f t="shared" si="5"/>
        <v>00008017200010020000</v>
      </c>
      <c r="L339" s="107" t="s">
        <v>538</v>
      </c>
    </row>
    <row r="340" spans="1:12">
      <c r="A340" s="100" t="s">
        <v>141</v>
      </c>
      <c r="B340" s="101" t="s">
        <v>7</v>
      </c>
      <c r="C340" s="102" t="s">
        <v>72</v>
      </c>
      <c r="D340" s="125" t="s">
        <v>534</v>
      </c>
      <c r="E340" s="148" t="s">
        <v>539</v>
      </c>
      <c r="F340" s="154"/>
      <c r="G340" s="130" t="s">
        <v>8</v>
      </c>
      <c r="H340" s="97">
        <v>12000</v>
      </c>
      <c r="I340" s="103">
        <v>12000</v>
      </c>
      <c r="J340" s="104">
        <v>0</v>
      </c>
      <c r="K340" s="119" t="str">
        <f t="shared" si="5"/>
        <v>00008017200010020500</v>
      </c>
      <c r="L340" s="107" t="s">
        <v>540</v>
      </c>
    </row>
    <row r="341" spans="1:12" s="85" customFormat="1">
      <c r="A341" s="80" t="s">
        <v>143</v>
      </c>
      <c r="B341" s="79" t="s">
        <v>7</v>
      </c>
      <c r="C341" s="122" t="s">
        <v>72</v>
      </c>
      <c r="D341" s="126" t="s">
        <v>534</v>
      </c>
      <c r="E341" s="151" t="s">
        <v>539</v>
      </c>
      <c r="F341" s="155"/>
      <c r="G341" s="123" t="s">
        <v>144</v>
      </c>
      <c r="H341" s="81">
        <v>12000</v>
      </c>
      <c r="I341" s="82">
        <v>12000</v>
      </c>
      <c r="J341" s="83">
        <f>IF(IF(H341="",0,H341)=0,0,(IF(H341&gt;0,IF(I341&gt;H341,0,H341-I341),IF(I341&gt;H341,H341-I341,0))))</f>
        <v>0</v>
      </c>
      <c r="K341" s="119" t="str">
        <f t="shared" si="5"/>
        <v>00008017200010020540</v>
      </c>
      <c r="L341" s="84" t="str">
        <f>C341 &amp; D341 &amp;E341 &amp; F341 &amp; G341</f>
        <v>00008017200010020540</v>
      </c>
    </row>
    <row r="342" spans="1:12">
      <c r="A342" s="100" t="s">
        <v>541</v>
      </c>
      <c r="B342" s="101" t="s">
        <v>7</v>
      </c>
      <c r="C342" s="102" t="s">
        <v>72</v>
      </c>
      <c r="D342" s="125" t="s">
        <v>543</v>
      </c>
      <c r="E342" s="148" t="s">
        <v>114</v>
      </c>
      <c r="F342" s="154"/>
      <c r="G342" s="130" t="s">
        <v>72</v>
      </c>
      <c r="H342" s="97">
        <v>269300</v>
      </c>
      <c r="I342" s="103">
        <v>133213.85999999999</v>
      </c>
      <c r="J342" s="104">
        <v>136086.14000000001</v>
      </c>
      <c r="K342" s="119" t="str">
        <f t="shared" si="5"/>
        <v>00010000000000000000</v>
      </c>
      <c r="L342" s="107" t="s">
        <v>542</v>
      </c>
    </row>
    <row r="343" spans="1:12">
      <c r="A343" s="100" t="s">
        <v>544</v>
      </c>
      <c r="B343" s="101" t="s">
        <v>7</v>
      </c>
      <c r="C343" s="102" t="s">
        <v>72</v>
      </c>
      <c r="D343" s="125" t="s">
        <v>546</v>
      </c>
      <c r="E343" s="148" t="s">
        <v>114</v>
      </c>
      <c r="F343" s="154"/>
      <c r="G343" s="130" t="s">
        <v>72</v>
      </c>
      <c r="H343" s="97">
        <v>269300</v>
      </c>
      <c r="I343" s="103">
        <v>133213.85999999999</v>
      </c>
      <c r="J343" s="104">
        <v>136086.14000000001</v>
      </c>
      <c r="K343" s="119" t="str">
        <f t="shared" si="5"/>
        <v>00010010000000000000</v>
      </c>
      <c r="L343" s="107" t="s">
        <v>545</v>
      </c>
    </row>
    <row r="344" spans="1:12">
      <c r="A344" s="100" t="s">
        <v>132</v>
      </c>
      <c r="B344" s="101" t="s">
        <v>7</v>
      </c>
      <c r="C344" s="102" t="s">
        <v>72</v>
      </c>
      <c r="D344" s="125" t="s">
        <v>546</v>
      </c>
      <c r="E344" s="148" t="s">
        <v>134</v>
      </c>
      <c r="F344" s="154"/>
      <c r="G344" s="130" t="s">
        <v>72</v>
      </c>
      <c r="H344" s="97">
        <v>269300</v>
      </c>
      <c r="I344" s="103">
        <v>133213.85999999999</v>
      </c>
      <c r="J344" s="104">
        <v>136086.14000000001</v>
      </c>
      <c r="K344" s="119" t="str">
        <f t="shared" si="5"/>
        <v>00010017000000000000</v>
      </c>
      <c r="L344" s="107" t="s">
        <v>547</v>
      </c>
    </row>
    <row r="345" spans="1:12" ht="33.75">
      <c r="A345" s="100" t="s">
        <v>149</v>
      </c>
      <c r="B345" s="101" t="s">
        <v>7</v>
      </c>
      <c r="C345" s="102" t="s">
        <v>72</v>
      </c>
      <c r="D345" s="125" t="s">
        <v>546</v>
      </c>
      <c r="E345" s="148" t="s">
        <v>151</v>
      </c>
      <c r="F345" s="154"/>
      <c r="G345" s="130" t="s">
        <v>72</v>
      </c>
      <c r="H345" s="97">
        <v>269300</v>
      </c>
      <c r="I345" s="103">
        <v>133213.85999999999</v>
      </c>
      <c r="J345" s="104">
        <v>136086.14000000001</v>
      </c>
      <c r="K345" s="119" t="str">
        <f t="shared" ref="K345:K363" si="6">C345 &amp; D345 &amp;E345 &amp; F345 &amp; G345</f>
        <v>00010017200000000000</v>
      </c>
      <c r="L345" s="107" t="s">
        <v>548</v>
      </c>
    </row>
    <row r="346" spans="1:12">
      <c r="A346" s="100" t="s">
        <v>549</v>
      </c>
      <c r="B346" s="101" t="s">
        <v>7</v>
      </c>
      <c r="C346" s="102" t="s">
        <v>72</v>
      </c>
      <c r="D346" s="125" t="s">
        <v>546</v>
      </c>
      <c r="E346" s="148" t="s">
        <v>551</v>
      </c>
      <c r="F346" s="154"/>
      <c r="G346" s="130" t="s">
        <v>72</v>
      </c>
      <c r="H346" s="97">
        <v>269300</v>
      </c>
      <c r="I346" s="103">
        <v>133213.85999999999</v>
      </c>
      <c r="J346" s="104">
        <v>136086.14000000001</v>
      </c>
      <c r="K346" s="119" t="str">
        <f t="shared" si="6"/>
        <v>00010017200023050000</v>
      </c>
      <c r="L346" s="107" t="s">
        <v>550</v>
      </c>
    </row>
    <row r="347" spans="1:12">
      <c r="A347" s="100" t="s">
        <v>256</v>
      </c>
      <c r="B347" s="101" t="s">
        <v>7</v>
      </c>
      <c r="C347" s="102" t="s">
        <v>72</v>
      </c>
      <c r="D347" s="125" t="s">
        <v>546</v>
      </c>
      <c r="E347" s="148" t="s">
        <v>551</v>
      </c>
      <c r="F347" s="154"/>
      <c r="G347" s="130" t="s">
        <v>258</v>
      </c>
      <c r="H347" s="97">
        <v>269300</v>
      </c>
      <c r="I347" s="103">
        <v>133213.85999999999</v>
      </c>
      <c r="J347" s="104">
        <v>136086.14000000001</v>
      </c>
      <c r="K347" s="119" t="str">
        <f t="shared" si="6"/>
        <v>00010017200023050300</v>
      </c>
      <c r="L347" s="107" t="s">
        <v>552</v>
      </c>
    </row>
    <row r="348" spans="1:12">
      <c r="A348" s="100" t="s">
        <v>553</v>
      </c>
      <c r="B348" s="101" t="s">
        <v>7</v>
      </c>
      <c r="C348" s="102" t="s">
        <v>72</v>
      </c>
      <c r="D348" s="125" t="s">
        <v>546</v>
      </c>
      <c r="E348" s="148" t="s">
        <v>551</v>
      </c>
      <c r="F348" s="154"/>
      <c r="G348" s="130" t="s">
        <v>555</v>
      </c>
      <c r="H348" s="97">
        <v>269300</v>
      </c>
      <c r="I348" s="103">
        <v>133213.85999999999</v>
      </c>
      <c r="J348" s="104">
        <v>136086.14000000001</v>
      </c>
      <c r="K348" s="119" t="str">
        <f t="shared" si="6"/>
        <v>00010017200023050310</v>
      </c>
      <c r="L348" s="107" t="s">
        <v>554</v>
      </c>
    </row>
    <row r="349" spans="1:12" s="85" customFormat="1">
      <c r="A349" s="80" t="s">
        <v>556</v>
      </c>
      <c r="B349" s="79" t="s">
        <v>7</v>
      </c>
      <c r="C349" s="122" t="s">
        <v>72</v>
      </c>
      <c r="D349" s="126" t="s">
        <v>546</v>
      </c>
      <c r="E349" s="151" t="s">
        <v>551</v>
      </c>
      <c r="F349" s="155"/>
      <c r="G349" s="123" t="s">
        <v>557</v>
      </c>
      <c r="H349" s="81">
        <v>269300</v>
      </c>
      <c r="I349" s="82">
        <v>133213.85999999999</v>
      </c>
      <c r="J349" s="83">
        <f>IF(IF(H349="",0,H349)=0,0,(IF(H349&gt;0,IF(I349&gt;H349,0,H349-I349),IF(I349&gt;H349,H349-I349,0))))</f>
        <v>136086.14000000001</v>
      </c>
      <c r="K349" s="119" t="str">
        <f t="shared" si="6"/>
        <v>00010017200023050312</v>
      </c>
      <c r="L349" s="84" t="str">
        <f>C349 &amp; D349 &amp;E349 &amp; F349 &amp; G349</f>
        <v>00010017200023050312</v>
      </c>
    </row>
    <row r="350" spans="1:12">
      <c r="A350" s="100" t="s">
        <v>558</v>
      </c>
      <c r="B350" s="101" t="s">
        <v>7</v>
      </c>
      <c r="C350" s="102" t="s">
        <v>72</v>
      </c>
      <c r="D350" s="125" t="s">
        <v>560</v>
      </c>
      <c r="E350" s="148" t="s">
        <v>114</v>
      </c>
      <c r="F350" s="154"/>
      <c r="G350" s="130" t="s">
        <v>72</v>
      </c>
      <c r="H350" s="97">
        <v>243000</v>
      </c>
      <c r="I350" s="103">
        <v>153000</v>
      </c>
      <c r="J350" s="104">
        <v>90000</v>
      </c>
      <c r="K350" s="119" t="str">
        <f t="shared" si="6"/>
        <v>00011000000000000000</v>
      </c>
      <c r="L350" s="107" t="s">
        <v>559</v>
      </c>
    </row>
    <row r="351" spans="1:12">
      <c r="A351" s="100" t="s">
        <v>561</v>
      </c>
      <c r="B351" s="101" t="s">
        <v>7</v>
      </c>
      <c r="C351" s="102" t="s">
        <v>72</v>
      </c>
      <c r="D351" s="125" t="s">
        <v>563</v>
      </c>
      <c r="E351" s="148" t="s">
        <v>114</v>
      </c>
      <c r="F351" s="154"/>
      <c r="G351" s="130" t="s">
        <v>72</v>
      </c>
      <c r="H351" s="97">
        <v>243000</v>
      </c>
      <c r="I351" s="103">
        <v>153000</v>
      </c>
      <c r="J351" s="104">
        <v>90000</v>
      </c>
      <c r="K351" s="119" t="str">
        <f t="shared" si="6"/>
        <v>00011010000000000000</v>
      </c>
      <c r="L351" s="107" t="s">
        <v>562</v>
      </c>
    </row>
    <row r="352" spans="1:12">
      <c r="A352" s="100" t="s">
        <v>132</v>
      </c>
      <c r="B352" s="101" t="s">
        <v>7</v>
      </c>
      <c r="C352" s="102" t="s">
        <v>72</v>
      </c>
      <c r="D352" s="125" t="s">
        <v>563</v>
      </c>
      <c r="E352" s="148" t="s">
        <v>134</v>
      </c>
      <c r="F352" s="154"/>
      <c r="G352" s="130" t="s">
        <v>72</v>
      </c>
      <c r="H352" s="97">
        <v>243000</v>
      </c>
      <c r="I352" s="103">
        <v>153000</v>
      </c>
      <c r="J352" s="104">
        <v>90000</v>
      </c>
      <c r="K352" s="119" t="str">
        <f t="shared" si="6"/>
        <v>00011017000000000000</v>
      </c>
      <c r="L352" s="107" t="s">
        <v>564</v>
      </c>
    </row>
    <row r="353" spans="1:12" ht="33.75">
      <c r="A353" s="100" t="s">
        <v>149</v>
      </c>
      <c r="B353" s="101" t="s">
        <v>7</v>
      </c>
      <c r="C353" s="102" t="s">
        <v>72</v>
      </c>
      <c r="D353" s="125" t="s">
        <v>563</v>
      </c>
      <c r="E353" s="148" t="s">
        <v>151</v>
      </c>
      <c r="F353" s="154"/>
      <c r="G353" s="130" t="s">
        <v>72</v>
      </c>
      <c r="H353" s="97">
        <v>243000</v>
      </c>
      <c r="I353" s="103">
        <v>153000</v>
      </c>
      <c r="J353" s="104">
        <v>90000</v>
      </c>
      <c r="K353" s="119" t="str">
        <f t="shared" si="6"/>
        <v>00011017200000000000</v>
      </c>
      <c r="L353" s="107" t="s">
        <v>565</v>
      </c>
    </row>
    <row r="354" spans="1:12" ht="22.5">
      <c r="A354" s="100" t="s">
        <v>566</v>
      </c>
      <c r="B354" s="101" t="s">
        <v>7</v>
      </c>
      <c r="C354" s="102" t="s">
        <v>72</v>
      </c>
      <c r="D354" s="125" t="s">
        <v>563</v>
      </c>
      <c r="E354" s="148" t="s">
        <v>568</v>
      </c>
      <c r="F354" s="154"/>
      <c r="G354" s="130" t="s">
        <v>72</v>
      </c>
      <c r="H354" s="97">
        <v>243000</v>
      </c>
      <c r="I354" s="103">
        <v>153000</v>
      </c>
      <c r="J354" s="104">
        <v>90000</v>
      </c>
      <c r="K354" s="119" t="str">
        <f t="shared" si="6"/>
        <v>00011017200010030000</v>
      </c>
      <c r="L354" s="107" t="s">
        <v>567</v>
      </c>
    </row>
    <row r="355" spans="1:12">
      <c r="A355" s="100" t="s">
        <v>141</v>
      </c>
      <c r="B355" s="101" t="s">
        <v>7</v>
      </c>
      <c r="C355" s="102" t="s">
        <v>72</v>
      </c>
      <c r="D355" s="125" t="s">
        <v>563</v>
      </c>
      <c r="E355" s="148" t="s">
        <v>568</v>
      </c>
      <c r="F355" s="154"/>
      <c r="G355" s="130" t="s">
        <v>8</v>
      </c>
      <c r="H355" s="97">
        <v>243000</v>
      </c>
      <c r="I355" s="103">
        <v>153000</v>
      </c>
      <c r="J355" s="104">
        <v>90000</v>
      </c>
      <c r="K355" s="119" t="str">
        <f t="shared" si="6"/>
        <v>00011017200010030500</v>
      </c>
      <c r="L355" s="107" t="s">
        <v>569</v>
      </c>
    </row>
    <row r="356" spans="1:12" s="85" customFormat="1">
      <c r="A356" s="80" t="s">
        <v>143</v>
      </c>
      <c r="B356" s="79" t="s">
        <v>7</v>
      </c>
      <c r="C356" s="122" t="s">
        <v>72</v>
      </c>
      <c r="D356" s="126" t="s">
        <v>563</v>
      </c>
      <c r="E356" s="151" t="s">
        <v>568</v>
      </c>
      <c r="F356" s="155"/>
      <c r="G356" s="123" t="s">
        <v>144</v>
      </c>
      <c r="H356" s="81">
        <v>243000</v>
      </c>
      <c r="I356" s="82">
        <v>153000</v>
      </c>
      <c r="J356" s="83">
        <f>IF(IF(H356="",0,H356)=0,0,(IF(H356&gt;0,IF(I356&gt;H356,0,H356-I356),IF(I356&gt;H356,H356-I356,0))))</f>
        <v>90000</v>
      </c>
      <c r="K356" s="119" t="str">
        <f t="shared" si="6"/>
        <v>00011017200010030540</v>
      </c>
      <c r="L356" s="84" t="str">
        <f>C356 &amp; D356 &amp;E356 &amp; F356 &amp; G356</f>
        <v>00011017200010030540</v>
      </c>
    </row>
    <row r="357" spans="1:12" ht="22.5">
      <c r="A357" s="100" t="s">
        <v>570</v>
      </c>
      <c r="B357" s="101" t="s">
        <v>7</v>
      </c>
      <c r="C357" s="102" t="s">
        <v>72</v>
      </c>
      <c r="D357" s="125" t="s">
        <v>572</v>
      </c>
      <c r="E357" s="148" t="s">
        <v>114</v>
      </c>
      <c r="F357" s="154"/>
      <c r="G357" s="130" t="s">
        <v>72</v>
      </c>
      <c r="H357" s="97">
        <v>8800</v>
      </c>
      <c r="I357" s="103">
        <v>0</v>
      </c>
      <c r="J357" s="104">
        <v>8800</v>
      </c>
      <c r="K357" s="119" t="str">
        <f t="shared" si="6"/>
        <v>00013000000000000000</v>
      </c>
      <c r="L357" s="107" t="s">
        <v>571</v>
      </c>
    </row>
    <row r="358" spans="1:12" ht="22.5">
      <c r="A358" s="100" t="s">
        <v>573</v>
      </c>
      <c r="B358" s="101" t="s">
        <v>7</v>
      </c>
      <c r="C358" s="102" t="s">
        <v>72</v>
      </c>
      <c r="D358" s="125" t="s">
        <v>575</v>
      </c>
      <c r="E358" s="148" t="s">
        <v>114</v>
      </c>
      <c r="F358" s="154"/>
      <c r="G358" s="130" t="s">
        <v>72</v>
      </c>
      <c r="H358" s="97">
        <v>8800</v>
      </c>
      <c r="I358" s="103">
        <v>0</v>
      </c>
      <c r="J358" s="104">
        <v>8800</v>
      </c>
      <c r="K358" s="119" t="str">
        <f t="shared" si="6"/>
        <v>00013010000000000000</v>
      </c>
      <c r="L358" s="107" t="s">
        <v>574</v>
      </c>
    </row>
    <row r="359" spans="1:12">
      <c r="A359" s="100" t="s">
        <v>132</v>
      </c>
      <c r="B359" s="101" t="s">
        <v>7</v>
      </c>
      <c r="C359" s="102" t="s">
        <v>72</v>
      </c>
      <c r="D359" s="125" t="s">
        <v>575</v>
      </c>
      <c r="E359" s="148" t="s">
        <v>134</v>
      </c>
      <c r="F359" s="154"/>
      <c r="G359" s="130" t="s">
        <v>72</v>
      </c>
      <c r="H359" s="97">
        <v>8800</v>
      </c>
      <c r="I359" s="103">
        <v>0</v>
      </c>
      <c r="J359" s="104">
        <v>8800</v>
      </c>
      <c r="K359" s="119" t="str">
        <f t="shared" si="6"/>
        <v>00013017000000000000</v>
      </c>
      <c r="L359" s="107" t="s">
        <v>576</v>
      </c>
    </row>
    <row r="360" spans="1:12" ht="33.75">
      <c r="A360" s="100" t="s">
        <v>149</v>
      </c>
      <c r="B360" s="101" t="s">
        <v>7</v>
      </c>
      <c r="C360" s="102" t="s">
        <v>72</v>
      </c>
      <c r="D360" s="125" t="s">
        <v>575</v>
      </c>
      <c r="E360" s="148" t="s">
        <v>151</v>
      </c>
      <c r="F360" s="154"/>
      <c r="G360" s="130" t="s">
        <v>72</v>
      </c>
      <c r="H360" s="97">
        <v>8800</v>
      </c>
      <c r="I360" s="103">
        <v>0</v>
      </c>
      <c r="J360" s="104">
        <v>8800</v>
      </c>
      <c r="K360" s="119" t="str">
        <f t="shared" si="6"/>
        <v>00013017200000000000</v>
      </c>
      <c r="L360" s="107" t="s">
        <v>577</v>
      </c>
    </row>
    <row r="361" spans="1:12" ht="22.5">
      <c r="A361" s="100" t="s">
        <v>578</v>
      </c>
      <c r="B361" s="101" t="s">
        <v>7</v>
      </c>
      <c r="C361" s="102" t="s">
        <v>72</v>
      </c>
      <c r="D361" s="125" t="s">
        <v>575</v>
      </c>
      <c r="E361" s="148" t="s">
        <v>580</v>
      </c>
      <c r="F361" s="154"/>
      <c r="G361" s="130" t="s">
        <v>72</v>
      </c>
      <c r="H361" s="97">
        <v>8800</v>
      </c>
      <c r="I361" s="103">
        <v>0</v>
      </c>
      <c r="J361" s="104">
        <v>8800</v>
      </c>
      <c r="K361" s="119" t="str">
        <f t="shared" si="6"/>
        <v>00013017200023900000</v>
      </c>
      <c r="L361" s="107" t="s">
        <v>579</v>
      </c>
    </row>
    <row r="362" spans="1:12">
      <c r="A362" s="100" t="s">
        <v>581</v>
      </c>
      <c r="B362" s="101" t="s">
        <v>7</v>
      </c>
      <c r="C362" s="102" t="s">
        <v>72</v>
      </c>
      <c r="D362" s="125" t="s">
        <v>575</v>
      </c>
      <c r="E362" s="148" t="s">
        <v>580</v>
      </c>
      <c r="F362" s="154"/>
      <c r="G362" s="130" t="s">
        <v>9</v>
      </c>
      <c r="H362" s="97">
        <v>8800</v>
      </c>
      <c r="I362" s="103">
        <v>0</v>
      </c>
      <c r="J362" s="104">
        <v>8800</v>
      </c>
      <c r="K362" s="119" t="str">
        <f t="shared" si="6"/>
        <v>00013017200023900700</v>
      </c>
      <c r="L362" s="107" t="s">
        <v>582</v>
      </c>
    </row>
    <row r="363" spans="1:12" s="85" customFormat="1">
      <c r="A363" s="80" t="s">
        <v>583</v>
      </c>
      <c r="B363" s="79" t="s">
        <v>7</v>
      </c>
      <c r="C363" s="122" t="s">
        <v>72</v>
      </c>
      <c r="D363" s="126" t="s">
        <v>575</v>
      </c>
      <c r="E363" s="151" t="s">
        <v>580</v>
      </c>
      <c r="F363" s="155"/>
      <c r="G363" s="123" t="s">
        <v>584</v>
      </c>
      <c r="H363" s="81">
        <v>8800</v>
      </c>
      <c r="I363" s="82">
        <v>0</v>
      </c>
      <c r="J363" s="83">
        <f>IF(IF(H363="",0,H363)=0,0,(IF(H363&gt;0,IF(I363&gt;H363,0,H363-I363),IF(I363&gt;H363,H363-I363,0))))</f>
        <v>8800</v>
      </c>
      <c r="K363" s="119" t="str">
        <f t="shared" si="6"/>
        <v>00013017200023900730</v>
      </c>
      <c r="L363" s="84" t="str">
        <f>C363 &amp; D363 &amp;E363 &amp; F363 &amp; G363</f>
        <v>00013017200023900730</v>
      </c>
    </row>
    <row r="364" spans="1:12" ht="5.25" hidden="1" customHeight="1" thickBot="1">
      <c r="A364" s="18"/>
      <c r="B364" s="30"/>
      <c r="C364" s="31"/>
      <c r="D364" s="31"/>
      <c r="E364" s="31"/>
      <c r="F364" s="31"/>
      <c r="G364" s="31"/>
      <c r="H364" s="47"/>
      <c r="I364" s="48"/>
      <c r="J364" s="53"/>
      <c r="K364" s="116"/>
    </row>
    <row r="365" spans="1:12" ht="13.5" thickBot="1">
      <c r="A365" s="26"/>
      <c r="B365" s="26"/>
      <c r="C365" s="22"/>
      <c r="D365" s="22"/>
      <c r="E365" s="22"/>
      <c r="F365" s="22"/>
      <c r="G365" s="22"/>
      <c r="H365" s="46"/>
      <c r="I365" s="46"/>
      <c r="J365" s="46"/>
      <c r="K365" s="46"/>
    </row>
    <row r="366" spans="1:12" ht="28.5" customHeight="1" thickBot="1">
      <c r="A366" s="41" t="s">
        <v>18</v>
      </c>
      <c r="B366" s="42">
        <v>450</v>
      </c>
      <c r="C366" s="192" t="s">
        <v>17</v>
      </c>
      <c r="D366" s="193"/>
      <c r="E366" s="193"/>
      <c r="F366" s="193"/>
      <c r="G366" s="194"/>
      <c r="H366" s="54">
        <f>0-H374</f>
        <v>-8017097.7000000002</v>
      </c>
      <c r="I366" s="54">
        <f>I15-I87</f>
        <v>-3080368.2</v>
      </c>
      <c r="J366" s="93" t="s">
        <v>17</v>
      </c>
    </row>
    <row r="367" spans="1:12">
      <c r="A367" s="26"/>
      <c r="B367" s="29"/>
      <c r="C367" s="22"/>
      <c r="D367" s="22"/>
      <c r="E367" s="22"/>
      <c r="F367" s="22"/>
      <c r="G367" s="22"/>
      <c r="H367" s="22"/>
      <c r="I367" s="22"/>
      <c r="J367" s="22"/>
    </row>
    <row r="368" spans="1:12" ht="15">
      <c r="A368" s="176" t="s">
        <v>32</v>
      </c>
      <c r="B368" s="176"/>
      <c r="C368" s="176"/>
      <c r="D368" s="176"/>
      <c r="E368" s="176"/>
      <c r="F368" s="176"/>
      <c r="G368" s="176"/>
      <c r="H368" s="176"/>
      <c r="I368" s="176"/>
      <c r="J368" s="176"/>
      <c r="K368" s="113"/>
    </row>
    <row r="369" spans="1:12">
      <c r="A369" s="8"/>
      <c r="B369" s="25"/>
      <c r="C369" s="9"/>
      <c r="D369" s="9"/>
      <c r="E369" s="9"/>
      <c r="F369" s="9"/>
      <c r="G369" s="9"/>
      <c r="H369" s="10"/>
      <c r="I369" s="10"/>
      <c r="J369" s="40" t="s">
        <v>27</v>
      </c>
      <c r="K369" s="40"/>
    </row>
    <row r="370" spans="1:12" ht="17.100000000000001" customHeight="1">
      <c r="A370" s="164" t="s">
        <v>39</v>
      </c>
      <c r="B370" s="164" t="s">
        <v>40</v>
      </c>
      <c r="C370" s="177" t="s">
        <v>45</v>
      </c>
      <c r="D370" s="178"/>
      <c r="E370" s="178"/>
      <c r="F370" s="178"/>
      <c r="G370" s="179"/>
      <c r="H370" s="164" t="s">
        <v>42</v>
      </c>
      <c r="I370" s="164" t="s">
        <v>23</v>
      </c>
      <c r="J370" s="164" t="s">
        <v>43</v>
      </c>
      <c r="K370" s="114"/>
    </row>
    <row r="371" spans="1:12" ht="17.100000000000001" customHeight="1">
      <c r="A371" s="165"/>
      <c r="B371" s="165"/>
      <c r="C371" s="180"/>
      <c r="D371" s="181"/>
      <c r="E371" s="181"/>
      <c r="F371" s="181"/>
      <c r="G371" s="182"/>
      <c r="H371" s="165"/>
      <c r="I371" s="165"/>
      <c r="J371" s="165"/>
      <c r="K371" s="114"/>
    </row>
    <row r="372" spans="1:12" ht="17.100000000000001" customHeight="1">
      <c r="A372" s="166"/>
      <c r="B372" s="166"/>
      <c r="C372" s="183"/>
      <c r="D372" s="184"/>
      <c r="E372" s="184"/>
      <c r="F372" s="184"/>
      <c r="G372" s="185"/>
      <c r="H372" s="166"/>
      <c r="I372" s="166"/>
      <c r="J372" s="166"/>
      <c r="K372" s="114"/>
    </row>
    <row r="373" spans="1:12" ht="13.5" thickBot="1">
      <c r="A373" s="70">
        <v>1</v>
      </c>
      <c r="B373" s="12">
        <v>2</v>
      </c>
      <c r="C373" s="173">
        <v>3</v>
      </c>
      <c r="D373" s="174"/>
      <c r="E373" s="174"/>
      <c r="F373" s="174"/>
      <c r="G373" s="175"/>
      <c r="H373" s="13" t="s">
        <v>2</v>
      </c>
      <c r="I373" s="13" t="s">
        <v>25</v>
      </c>
      <c r="J373" s="13" t="s">
        <v>26</v>
      </c>
      <c r="K373" s="115"/>
    </row>
    <row r="374" spans="1:12" ht="12.75" customHeight="1">
      <c r="A374" s="74" t="s">
        <v>33</v>
      </c>
      <c r="B374" s="38" t="s">
        <v>8</v>
      </c>
      <c r="C374" s="186" t="s">
        <v>17</v>
      </c>
      <c r="D374" s="187"/>
      <c r="E374" s="187"/>
      <c r="F374" s="187"/>
      <c r="G374" s="188"/>
      <c r="H374" s="66">
        <f>H376+H386+H391</f>
        <v>8017097.7000000002</v>
      </c>
      <c r="I374" s="66">
        <f>I376+I386+I391</f>
        <v>3080368.2</v>
      </c>
      <c r="J374" s="129">
        <f>J376+J386+J391</f>
        <v>4936729.5</v>
      </c>
    </row>
    <row r="375" spans="1:12" ht="12.75" customHeight="1">
      <c r="A375" s="75" t="s">
        <v>11</v>
      </c>
      <c r="B375" s="39"/>
      <c r="C375" s="204"/>
      <c r="D375" s="205"/>
      <c r="E375" s="205"/>
      <c r="F375" s="205"/>
      <c r="G375" s="206"/>
      <c r="H375" s="43"/>
      <c r="I375" s="44"/>
      <c r="J375" s="45"/>
    </row>
    <row r="376" spans="1:12" ht="12.75" customHeight="1">
      <c r="A376" s="74" t="s">
        <v>34</v>
      </c>
      <c r="B376" s="49" t="s">
        <v>12</v>
      </c>
      <c r="C376" s="156" t="s">
        <v>17</v>
      </c>
      <c r="D376" s="157"/>
      <c r="E376" s="157"/>
      <c r="F376" s="157"/>
      <c r="G376" s="158"/>
      <c r="H376" s="52">
        <v>3363700</v>
      </c>
      <c r="I376" s="52">
        <v>0</v>
      </c>
      <c r="J376" s="90">
        <v>3363700</v>
      </c>
    </row>
    <row r="377" spans="1:12" ht="12.75" customHeight="1">
      <c r="A377" s="75" t="s">
        <v>10</v>
      </c>
      <c r="B377" s="50"/>
      <c r="C377" s="196"/>
      <c r="D377" s="197"/>
      <c r="E377" s="197"/>
      <c r="F377" s="197"/>
      <c r="G377" s="198"/>
      <c r="H377" s="62"/>
      <c r="I377" s="63"/>
      <c r="J377" s="64"/>
    </row>
    <row r="378" spans="1:12" ht="22.5">
      <c r="A378" s="100" t="s">
        <v>94</v>
      </c>
      <c r="B378" s="101" t="s">
        <v>12</v>
      </c>
      <c r="C378" s="108" t="s">
        <v>72</v>
      </c>
      <c r="D378" s="159" t="s">
        <v>95</v>
      </c>
      <c r="E378" s="160"/>
      <c r="F378" s="160"/>
      <c r="G378" s="161"/>
      <c r="H378" s="97">
        <v>3363700</v>
      </c>
      <c r="I378" s="103"/>
      <c r="J378" s="104">
        <v>3363700</v>
      </c>
      <c r="K378" s="116" t="str">
        <f t="shared" ref="K378:K384" si="7">C378 &amp; D378 &amp; G378</f>
        <v>00001000000000000000</v>
      </c>
      <c r="L378" s="107" t="s">
        <v>96</v>
      </c>
    </row>
    <row r="379" spans="1:12" ht="22.5">
      <c r="A379" s="100" t="s">
        <v>97</v>
      </c>
      <c r="B379" s="101" t="s">
        <v>12</v>
      </c>
      <c r="C379" s="108" t="s">
        <v>72</v>
      </c>
      <c r="D379" s="159" t="s">
        <v>98</v>
      </c>
      <c r="E379" s="160"/>
      <c r="F379" s="160"/>
      <c r="G379" s="161"/>
      <c r="H379" s="97">
        <v>3363700</v>
      </c>
      <c r="I379" s="103"/>
      <c r="J379" s="104">
        <v>3363700</v>
      </c>
      <c r="K379" s="116" t="str">
        <f t="shared" si="7"/>
        <v>00001030000000000000</v>
      </c>
      <c r="L379" s="107" t="s">
        <v>99</v>
      </c>
    </row>
    <row r="380" spans="1:12" ht="33.75">
      <c r="A380" s="100" t="s">
        <v>100</v>
      </c>
      <c r="B380" s="101" t="s">
        <v>12</v>
      </c>
      <c r="C380" s="108" t="s">
        <v>72</v>
      </c>
      <c r="D380" s="159" t="s">
        <v>101</v>
      </c>
      <c r="E380" s="160"/>
      <c r="F380" s="160"/>
      <c r="G380" s="161"/>
      <c r="H380" s="97">
        <v>3363700</v>
      </c>
      <c r="I380" s="103"/>
      <c r="J380" s="104">
        <v>3363700</v>
      </c>
      <c r="K380" s="116" t="str">
        <f t="shared" si="7"/>
        <v>00001030100000000000</v>
      </c>
      <c r="L380" s="107" t="s">
        <v>102</v>
      </c>
    </row>
    <row r="381" spans="1:12" ht="33.75">
      <c r="A381" s="100" t="s">
        <v>103</v>
      </c>
      <c r="B381" s="101" t="s">
        <v>12</v>
      </c>
      <c r="C381" s="108" t="s">
        <v>72</v>
      </c>
      <c r="D381" s="159" t="s">
        <v>104</v>
      </c>
      <c r="E381" s="160"/>
      <c r="F381" s="160"/>
      <c r="G381" s="161"/>
      <c r="H381" s="97">
        <v>6407600</v>
      </c>
      <c r="I381" s="103"/>
      <c r="J381" s="104">
        <v>6407600</v>
      </c>
      <c r="K381" s="116" t="str">
        <f t="shared" si="7"/>
        <v>00001030100000000700</v>
      </c>
      <c r="L381" s="107" t="s">
        <v>105</v>
      </c>
    </row>
    <row r="382" spans="1:12" ht="33.75">
      <c r="A382" s="100" t="s">
        <v>106</v>
      </c>
      <c r="B382" s="101" t="s">
        <v>12</v>
      </c>
      <c r="C382" s="108" t="s">
        <v>72</v>
      </c>
      <c r="D382" s="159" t="s">
        <v>107</v>
      </c>
      <c r="E382" s="160"/>
      <c r="F382" s="160"/>
      <c r="G382" s="161"/>
      <c r="H382" s="97">
        <v>-3043900</v>
      </c>
      <c r="I382" s="103"/>
      <c r="J382" s="104">
        <v>-3043900</v>
      </c>
      <c r="K382" s="116" t="str">
        <f t="shared" si="7"/>
        <v>00001030100000000800</v>
      </c>
      <c r="L382" s="107" t="s">
        <v>108</v>
      </c>
    </row>
    <row r="383" spans="1:12" s="85" customFormat="1" ht="33.75">
      <c r="A383" s="78" t="s">
        <v>109</v>
      </c>
      <c r="B383" s="79" t="s">
        <v>12</v>
      </c>
      <c r="C383" s="122" t="s">
        <v>72</v>
      </c>
      <c r="D383" s="151" t="s">
        <v>110</v>
      </c>
      <c r="E383" s="152"/>
      <c r="F383" s="152"/>
      <c r="G383" s="153"/>
      <c r="H383" s="81">
        <v>6407600</v>
      </c>
      <c r="I383" s="82"/>
      <c r="J383" s="83">
        <f>IF(IF(H383="",0,H383)=0,0,(IF(H383&gt;0,IF(I383&gt;H383,0,H383-I383),IF(I383&gt;H383,H383-I383,0))))</f>
        <v>6407600</v>
      </c>
      <c r="K383" s="117" t="str">
        <f t="shared" si="7"/>
        <v>00001030100130000710</v>
      </c>
      <c r="L383" s="84" t="str">
        <f>C383 &amp; D383 &amp; G383</f>
        <v>00001030100130000710</v>
      </c>
    </row>
    <row r="384" spans="1:12" s="85" customFormat="1" ht="33.75">
      <c r="A384" s="78" t="s">
        <v>111</v>
      </c>
      <c r="B384" s="79" t="s">
        <v>12</v>
      </c>
      <c r="C384" s="122" t="s">
        <v>72</v>
      </c>
      <c r="D384" s="151" t="s">
        <v>112</v>
      </c>
      <c r="E384" s="152"/>
      <c r="F384" s="152"/>
      <c r="G384" s="153"/>
      <c r="H384" s="81">
        <v>-3043900</v>
      </c>
      <c r="I384" s="82"/>
      <c r="J384" s="83">
        <f>IF(IF(H384="",0,H384)=0,0,(IF(H384&gt;0,IF(I384&gt;H384,0,H384-I384),IF(I384&gt;H384,H384-I384,0))))</f>
        <v>-3043900</v>
      </c>
      <c r="K384" s="117" t="str">
        <f t="shared" si="7"/>
        <v>00001030100130000810</v>
      </c>
      <c r="L384" s="84" t="str">
        <f>C384 &amp; D384 &amp; G384</f>
        <v>00001030100130000810</v>
      </c>
    </row>
    <row r="385" spans="1:12" ht="12.75" hidden="1" customHeight="1">
      <c r="A385" s="76"/>
      <c r="B385" s="17"/>
      <c r="C385" s="14"/>
      <c r="D385" s="14"/>
      <c r="E385" s="14"/>
      <c r="F385" s="14"/>
      <c r="G385" s="14"/>
      <c r="H385" s="34"/>
      <c r="I385" s="35"/>
      <c r="J385" s="55"/>
      <c r="K385" s="118"/>
    </row>
    <row r="386" spans="1:12" ht="12.75" customHeight="1">
      <c r="A386" s="74" t="s">
        <v>35</v>
      </c>
      <c r="B386" s="50" t="s">
        <v>13</v>
      </c>
      <c r="C386" s="196" t="s">
        <v>17</v>
      </c>
      <c r="D386" s="197"/>
      <c r="E386" s="197"/>
      <c r="F386" s="197"/>
      <c r="G386" s="198"/>
      <c r="H386" s="52">
        <v>0</v>
      </c>
      <c r="I386" s="52">
        <v>0</v>
      </c>
      <c r="J386" s="91">
        <v>0</v>
      </c>
    </row>
    <row r="387" spans="1:12" ht="12.75" customHeight="1">
      <c r="A387" s="75" t="s">
        <v>10</v>
      </c>
      <c r="B387" s="50"/>
      <c r="C387" s="196"/>
      <c r="D387" s="197"/>
      <c r="E387" s="197"/>
      <c r="F387" s="197"/>
      <c r="G387" s="198"/>
      <c r="H387" s="62"/>
      <c r="I387" s="63"/>
      <c r="J387" s="64"/>
    </row>
    <row r="388" spans="1:12" ht="12.75" hidden="1" customHeight="1">
      <c r="A388" s="132"/>
      <c r="B388" s="133" t="s">
        <v>13</v>
      </c>
      <c r="C388" s="134"/>
      <c r="D388" s="207"/>
      <c r="E388" s="208"/>
      <c r="F388" s="208"/>
      <c r="G388" s="209"/>
      <c r="H388" s="135"/>
      <c r="I388" s="136"/>
      <c r="J388" s="137"/>
      <c r="K388" s="138" t="str">
        <f>C388 &amp; D388 &amp; G388</f>
        <v/>
      </c>
      <c r="L388" s="139"/>
    </row>
    <row r="389" spans="1:12" s="85" customFormat="1">
      <c r="A389" s="140"/>
      <c r="B389" s="141" t="s">
        <v>13</v>
      </c>
      <c r="C389" s="142"/>
      <c r="D389" s="210"/>
      <c r="E389" s="210"/>
      <c r="F389" s="210"/>
      <c r="G389" s="211"/>
      <c r="H389" s="143"/>
      <c r="I389" s="144"/>
      <c r="J389" s="145">
        <f>IF(IF(H389="",0,H389)=0,0,(IF(H389&gt;0,IF(I389&gt;H389,0,H389-I389),IF(I389&gt;H389,H389-I389,0))))</f>
        <v>0</v>
      </c>
      <c r="K389" s="146" t="str">
        <f>C389 &amp; D389 &amp; G389</f>
        <v/>
      </c>
      <c r="L389" s="147" t="str">
        <f>C389 &amp; D389 &amp; G389</f>
        <v/>
      </c>
    </row>
    <row r="390" spans="1:12" ht="12.75" hidden="1" customHeight="1">
      <c r="A390" s="76"/>
      <c r="B390" s="16"/>
      <c r="C390" s="14"/>
      <c r="D390" s="14"/>
      <c r="E390" s="14"/>
      <c r="F390" s="14"/>
      <c r="G390" s="14"/>
      <c r="H390" s="34"/>
      <c r="I390" s="35"/>
      <c r="J390" s="55"/>
      <c r="K390" s="118"/>
    </row>
    <row r="391" spans="1:12" ht="12.75" customHeight="1">
      <c r="A391" s="74" t="s">
        <v>16</v>
      </c>
      <c r="B391" s="50" t="s">
        <v>9</v>
      </c>
      <c r="C391" s="201" t="s">
        <v>53</v>
      </c>
      <c r="D391" s="202"/>
      <c r="E391" s="202"/>
      <c r="F391" s="202"/>
      <c r="G391" s="203"/>
      <c r="H391" s="52">
        <v>4653397.7</v>
      </c>
      <c r="I391" s="52">
        <v>3080368.2</v>
      </c>
      <c r="J391" s="92">
        <f>IF(IF(H391="",0,H391)=0,0,(IF(H391&gt;0,IF(I391&gt;H391,0,H391-I391),IF(I391&gt;H391,H391-I391,0))))</f>
        <v>1573029.5</v>
      </c>
    </row>
    <row r="392" spans="1:12" ht="22.5">
      <c r="A392" s="74" t="s">
        <v>54</v>
      </c>
      <c r="B392" s="50" t="s">
        <v>9</v>
      </c>
      <c r="C392" s="201" t="s">
        <v>55</v>
      </c>
      <c r="D392" s="202"/>
      <c r="E392" s="202"/>
      <c r="F392" s="202"/>
      <c r="G392" s="203"/>
      <c r="H392" s="52">
        <v>4653397.7</v>
      </c>
      <c r="I392" s="52">
        <v>3080368.2</v>
      </c>
      <c r="J392" s="92">
        <f>IF(IF(H392="",0,H392)=0,0,(IF(H392&gt;0,IF(I392&gt;H392,0,H392-I392),IF(I392&gt;H392,H392-I392,0))))</f>
        <v>1573029.5</v>
      </c>
    </row>
    <row r="393" spans="1:12" ht="35.25" customHeight="1">
      <c r="A393" s="74" t="s">
        <v>57</v>
      </c>
      <c r="B393" s="50" t="s">
        <v>9</v>
      </c>
      <c r="C393" s="201" t="s">
        <v>56</v>
      </c>
      <c r="D393" s="202"/>
      <c r="E393" s="202"/>
      <c r="F393" s="202"/>
      <c r="G393" s="203"/>
      <c r="H393" s="52">
        <v>0</v>
      </c>
      <c r="I393" s="52">
        <v>0</v>
      </c>
      <c r="J393" s="92">
        <f>IF(IF(H393="",0,H393)=0,0,(IF(H393&gt;0,IF(I393&gt;H393,0,H393-I393),IF(I393&gt;H393,H393-I393,0))))</f>
        <v>0</v>
      </c>
    </row>
    <row r="394" spans="1:12">
      <c r="A394" s="109" t="s">
        <v>84</v>
      </c>
      <c r="B394" s="110" t="s">
        <v>14</v>
      </c>
      <c r="C394" s="108" t="s">
        <v>72</v>
      </c>
      <c r="D394" s="159" t="s">
        <v>83</v>
      </c>
      <c r="E394" s="160"/>
      <c r="F394" s="160"/>
      <c r="G394" s="161"/>
      <c r="H394" s="97">
        <v>-137922396</v>
      </c>
      <c r="I394" s="97">
        <v>-42545852.560000002</v>
      </c>
      <c r="J394" s="112" t="s">
        <v>58</v>
      </c>
      <c r="K394" s="107" t="str">
        <f t="shared" ref="K394:K401" si="8">C394 &amp; D394 &amp; G394</f>
        <v>00001050000000000500</v>
      </c>
      <c r="L394" s="107" t="s">
        <v>85</v>
      </c>
    </row>
    <row r="395" spans="1:12">
      <c r="A395" s="109" t="s">
        <v>87</v>
      </c>
      <c r="B395" s="110" t="s">
        <v>14</v>
      </c>
      <c r="C395" s="108" t="s">
        <v>72</v>
      </c>
      <c r="D395" s="159" t="s">
        <v>86</v>
      </c>
      <c r="E395" s="160"/>
      <c r="F395" s="160"/>
      <c r="G395" s="161"/>
      <c r="H395" s="97">
        <v>-137922396</v>
      </c>
      <c r="I395" s="97">
        <v>-42545852.560000002</v>
      </c>
      <c r="J395" s="112" t="s">
        <v>58</v>
      </c>
      <c r="K395" s="107" t="str">
        <f t="shared" si="8"/>
        <v>00001050200000000500</v>
      </c>
      <c r="L395" s="107" t="s">
        <v>88</v>
      </c>
    </row>
    <row r="396" spans="1:12" ht="22.5">
      <c r="A396" s="109" t="s">
        <v>90</v>
      </c>
      <c r="B396" s="110" t="s">
        <v>14</v>
      </c>
      <c r="C396" s="108" t="s">
        <v>72</v>
      </c>
      <c r="D396" s="159" t="s">
        <v>89</v>
      </c>
      <c r="E396" s="160"/>
      <c r="F396" s="160"/>
      <c r="G396" s="161"/>
      <c r="H396" s="97">
        <v>-137922396</v>
      </c>
      <c r="I396" s="97">
        <v>-42545852.560000002</v>
      </c>
      <c r="J396" s="112" t="s">
        <v>58</v>
      </c>
      <c r="K396" s="107" t="str">
        <f t="shared" si="8"/>
        <v>00001050201000000510</v>
      </c>
      <c r="L396" s="107" t="s">
        <v>91</v>
      </c>
    </row>
    <row r="397" spans="1:12" ht="22.5">
      <c r="A397" s="95" t="s">
        <v>93</v>
      </c>
      <c r="B397" s="111" t="s">
        <v>14</v>
      </c>
      <c r="C397" s="124" t="s">
        <v>72</v>
      </c>
      <c r="D397" s="162" t="s">
        <v>92</v>
      </c>
      <c r="E397" s="162"/>
      <c r="F397" s="162"/>
      <c r="G397" s="163"/>
      <c r="H397" s="77">
        <v>-137922396</v>
      </c>
      <c r="I397" s="77">
        <v>-42545852.560000002</v>
      </c>
      <c r="J397" s="65" t="s">
        <v>17</v>
      </c>
      <c r="K397" s="107" t="str">
        <f t="shared" si="8"/>
        <v>00001050201130000510</v>
      </c>
      <c r="L397" s="4" t="str">
        <f>C397 &amp; D397 &amp; G397</f>
        <v>00001050201130000510</v>
      </c>
    </row>
    <row r="398" spans="1:12">
      <c r="A398" s="109" t="s">
        <v>71</v>
      </c>
      <c r="B398" s="110" t="s">
        <v>15</v>
      </c>
      <c r="C398" s="108" t="s">
        <v>72</v>
      </c>
      <c r="D398" s="159" t="s">
        <v>73</v>
      </c>
      <c r="E398" s="160"/>
      <c r="F398" s="160"/>
      <c r="G398" s="161"/>
      <c r="H398" s="97">
        <v>142575793.69999999</v>
      </c>
      <c r="I398" s="97">
        <v>45626220.759999998</v>
      </c>
      <c r="J398" s="112" t="s">
        <v>58</v>
      </c>
      <c r="K398" s="107" t="str">
        <f t="shared" si="8"/>
        <v>00001050000000000600</v>
      </c>
      <c r="L398" s="107" t="s">
        <v>74</v>
      </c>
    </row>
    <row r="399" spans="1:12">
      <c r="A399" s="109" t="s">
        <v>75</v>
      </c>
      <c r="B399" s="110" t="s">
        <v>15</v>
      </c>
      <c r="C399" s="108" t="s">
        <v>72</v>
      </c>
      <c r="D399" s="159" t="s">
        <v>76</v>
      </c>
      <c r="E399" s="160"/>
      <c r="F399" s="160"/>
      <c r="G399" s="161"/>
      <c r="H399" s="97">
        <v>142575793.69999999</v>
      </c>
      <c r="I399" s="97">
        <v>45626220.759999998</v>
      </c>
      <c r="J399" s="112" t="s">
        <v>58</v>
      </c>
      <c r="K399" s="107" t="str">
        <f t="shared" si="8"/>
        <v>00001050200000000600</v>
      </c>
      <c r="L399" s="107" t="s">
        <v>77</v>
      </c>
    </row>
    <row r="400" spans="1:12" ht="22.5">
      <c r="A400" s="109" t="s">
        <v>78</v>
      </c>
      <c r="B400" s="110" t="s">
        <v>15</v>
      </c>
      <c r="C400" s="108" t="s">
        <v>72</v>
      </c>
      <c r="D400" s="159" t="s">
        <v>79</v>
      </c>
      <c r="E400" s="160"/>
      <c r="F400" s="160"/>
      <c r="G400" s="161"/>
      <c r="H400" s="97">
        <v>142575793.69999999</v>
      </c>
      <c r="I400" s="97">
        <v>45626220.759999998</v>
      </c>
      <c r="J400" s="112" t="s">
        <v>58</v>
      </c>
      <c r="K400" s="107" t="str">
        <f t="shared" si="8"/>
        <v>00001050201000000610</v>
      </c>
      <c r="L400" s="107" t="s">
        <v>80</v>
      </c>
    </row>
    <row r="401" spans="1:12" ht="22.5">
      <c r="A401" s="96" t="s">
        <v>81</v>
      </c>
      <c r="B401" s="111" t="s">
        <v>15</v>
      </c>
      <c r="C401" s="124" t="s">
        <v>72</v>
      </c>
      <c r="D401" s="162" t="s">
        <v>82</v>
      </c>
      <c r="E401" s="162"/>
      <c r="F401" s="162"/>
      <c r="G401" s="163"/>
      <c r="H401" s="98">
        <v>142575793.69999999</v>
      </c>
      <c r="I401" s="98">
        <v>45626220.759999998</v>
      </c>
      <c r="J401" s="99" t="s">
        <v>17</v>
      </c>
      <c r="K401" s="106" t="str">
        <f t="shared" si="8"/>
        <v>00001050201130000610</v>
      </c>
      <c r="L401" s="4" t="str">
        <f>C401 &amp; D401 &amp; G401</f>
        <v>00001050201130000610</v>
      </c>
    </row>
    <row r="402" spans="1:12">
      <c r="A402" s="26"/>
      <c r="B402" s="29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2">
      <c r="A403" s="26"/>
      <c r="B403" s="29"/>
      <c r="C403" s="22"/>
      <c r="D403" s="22"/>
      <c r="E403" s="22"/>
      <c r="F403" s="22"/>
      <c r="G403" s="22"/>
      <c r="H403" s="22"/>
      <c r="I403" s="22"/>
      <c r="J403" s="22"/>
      <c r="K403" s="94"/>
      <c r="L403" s="94"/>
    </row>
    <row r="404" spans="1:12" ht="21.75" customHeight="1">
      <c r="A404" s="24" t="s">
        <v>48</v>
      </c>
      <c r="B404" s="199"/>
      <c r="C404" s="199"/>
      <c r="D404" s="199"/>
      <c r="E404" s="29"/>
      <c r="F404" s="29"/>
      <c r="G404" s="22"/>
      <c r="H404" s="68" t="s">
        <v>50</v>
      </c>
      <c r="I404" s="67"/>
      <c r="J404" s="67"/>
      <c r="K404" s="94"/>
      <c r="L404" s="94"/>
    </row>
    <row r="405" spans="1:12">
      <c r="A405" s="3" t="s">
        <v>46</v>
      </c>
      <c r="B405" s="195" t="s">
        <v>47</v>
      </c>
      <c r="C405" s="195"/>
      <c r="D405" s="195"/>
      <c r="E405" s="29"/>
      <c r="F405" s="29"/>
      <c r="G405" s="22"/>
      <c r="H405" s="22"/>
      <c r="I405" s="69" t="s">
        <v>51</v>
      </c>
      <c r="J405" s="29" t="s">
        <v>47</v>
      </c>
      <c r="K405" s="94"/>
      <c r="L405" s="94"/>
    </row>
    <row r="406" spans="1:12">
      <c r="A406" s="3"/>
      <c r="B406" s="29"/>
      <c r="C406" s="22"/>
      <c r="D406" s="22"/>
      <c r="E406" s="22"/>
      <c r="F406" s="22"/>
      <c r="G406" s="22"/>
      <c r="H406" s="22"/>
      <c r="I406" s="22"/>
      <c r="J406" s="22"/>
      <c r="K406" s="94"/>
      <c r="L406" s="94"/>
    </row>
    <row r="407" spans="1:12" ht="21.75" customHeight="1">
      <c r="A407" s="3" t="s">
        <v>49</v>
      </c>
      <c r="B407" s="200"/>
      <c r="C407" s="200"/>
      <c r="D407" s="200"/>
      <c r="E407" s="121"/>
      <c r="F407" s="121"/>
      <c r="G407" s="22"/>
      <c r="H407" s="22"/>
      <c r="I407" s="22"/>
      <c r="J407" s="22"/>
      <c r="K407" s="94"/>
      <c r="L407" s="94"/>
    </row>
    <row r="408" spans="1:12">
      <c r="A408" s="3" t="s">
        <v>46</v>
      </c>
      <c r="B408" s="195" t="s">
        <v>47</v>
      </c>
      <c r="C408" s="195"/>
      <c r="D408" s="195"/>
      <c r="E408" s="29"/>
      <c r="F408" s="29"/>
      <c r="G408" s="22"/>
      <c r="H408" s="22"/>
      <c r="I408" s="22"/>
      <c r="J408" s="22"/>
      <c r="K408" s="94"/>
      <c r="L408" s="94"/>
    </row>
    <row r="409" spans="1:12">
      <c r="A409" s="3"/>
      <c r="B409" s="29"/>
      <c r="C409" s="22"/>
      <c r="D409" s="22"/>
      <c r="E409" s="22"/>
      <c r="F409" s="22"/>
      <c r="G409" s="22"/>
      <c r="H409" s="22"/>
      <c r="I409" s="22"/>
      <c r="J409" s="22"/>
      <c r="K409" s="94"/>
      <c r="L409" s="94"/>
    </row>
    <row r="410" spans="1:12">
      <c r="A410" s="3" t="s">
        <v>31</v>
      </c>
      <c r="B410" s="29"/>
      <c r="C410" s="22"/>
      <c r="D410" s="22"/>
      <c r="E410" s="22"/>
      <c r="F410" s="22"/>
      <c r="G410" s="22"/>
      <c r="H410" s="22"/>
      <c r="I410" s="22"/>
      <c r="J410" s="22"/>
      <c r="K410" s="94"/>
      <c r="L410" s="94"/>
    </row>
    <row r="411" spans="1:12">
      <c r="A411" s="26"/>
      <c r="B411" s="29"/>
      <c r="C411" s="22"/>
      <c r="D411" s="22"/>
      <c r="E411" s="22"/>
      <c r="F411" s="22"/>
      <c r="G411" s="22"/>
      <c r="H411" s="22"/>
      <c r="I411" s="22"/>
      <c r="J411" s="22"/>
      <c r="K411" s="94"/>
      <c r="L411" s="94"/>
    </row>
    <row r="412" spans="1:12">
      <c r="K412" s="94"/>
      <c r="L412" s="94"/>
    </row>
    <row r="413" spans="1:12">
      <c r="K413" s="94"/>
      <c r="L413" s="94"/>
    </row>
    <row r="414" spans="1:12">
      <c r="K414" s="94"/>
      <c r="L414" s="94"/>
    </row>
    <row r="415" spans="1:12">
      <c r="K415" s="94"/>
      <c r="L415" s="94"/>
    </row>
    <row r="416" spans="1:12">
      <c r="K416" s="94"/>
      <c r="L416" s="94"/>
    </row>
    <row r="417" spans="11:12">
      <c r="K417" s="94"/>
      <c r="L417" s="94"/>
    </row>
  </sheetData>
  <mergeCells count="401">
    <mergeCell ref="B408:D408"/>
    <mergeCell ref="C377:G377"/>
    <mergeCell ref="C386:G386"/>
    <mergeCell ref="C387:G387"/>
    <mergeCell ref="B404:D404"/>
    <mergeCell ref="B407:D407"/>
    <mergeCell ref="C391:G391"/>
    <mergeCell ref="C393:G393"/>
    <mergeCell ref="H370:H372"/>
    <mergeCell ref="C370:G372"/>
    <mergeCell ref="C373:G373"/>
    <mergeCell ref="C374:G374"/>
    <mergeCell ref="C375:G375"/>
    <mergeCell ref="B405:D405"/>
    <mergeCell ref="C392:G392"/>
    <mergeCell ref="D394:G394"/>
    <mergeCell ref="D395:G395"/>
    <mergeCell ref="D388:G388"/>
    <mergeCell ref="D389:G389"/>
    <mergeCell ref="D400:G400"/>
    <mergeCell ref="D401:G401"/>
    <mergeCell ref="B83:B85"/>
    <mergeCell ref="A81:J81"/>
    <mergeCell ref="J83:J85"/>
    <mergeCell ref="I83:I85"/>
    <mergeCell ref="A83:A85"/>
    <mergeCell ref="C87:G87"/>
    <mergeCell ref="C83:G85"/>
    <mergeCell ref="E91:F91"/>
    <mergeCell ref="I370:I372"/>
    <mergeCell ref="C366:G366"/>
    <mergeCell ref="E89:F89"/>
    <mergeCell ref="E90:F90"/>
    <mergeCell ref="A370:A372"/>
    <mergeCell ref="B370:B372"/>
    <mergeCell ref="J370:J37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6:G86"/>
    <mergeCell ref="A368:J368"/>
    <mergeCell ref="C88:G88"/>
    <mergeCell ref="H83:H85"/>
    <mergeCell ref="E92:F92"/>
    <mergeCell ref="E93:F93"/>
    <mergeCell ref="E94:F94"/>
    <mergeCell ref="E95:F95"/>
    <mergeCell ref="E96:F96"/>
    <mergeCell ref="C376:G376"/>
    <mergeCell ref="D398:G398"/>
    <mergeCell ref="D399:G399"/>
    <mergeCell ref="D396:G396"/>
    <mergeCell ref="D397:G397"/>
    <mergeCell ref="D378:G378"/>
    <mergeCell ref="D379:G379"/>
    <mergeCell ref="D380:G380"/>
    <mergeCell ref="D381:G381"/>
    <mergeCell ref="D382:G382"/>
    <mergeCell ref="D383:G383"/>
    <mergeCell ref="D384:G384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D31:G31"/>
    <mergeCell ref="D32:G32"/>
    <mergeCell ref="D33:G33"/>
    <mergeCell ref="D34:G34"/>
    <mergeCell ref="D35:G35"/>
    <mergeCell ref="E362:F362"/>
    <mergeCell ref="E363:F36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57:F357"/>
    <mergeCell ref="E358:F358"/>
    <mergeCell ref="E359:F359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76:G76"/>
    <mergeCell ref="D77:G77"/>
    <mergeCell ref="D78:G78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9" max="16383" man="1"/>
    <brk id="3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2019-07-10T05:26:41Z</dcterms:modified>
</cp:coreProperties>
</file>